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แผนสิ่งก่อสร้าง 5 ปี\"/>
    </mc:Choice>
  </mc:AlternateContent>
  <bookViews>
    <workbookView xWindow="0" yWindow="0" windowWidth="17280" windowHeight="8670" activeTab="2"/>
  </bookViews>
  <sheets>
    <sheet name="NOTICES" sheetId="5" r:id="rId1"/>
    <sheet name="สรุปงบลงทุน 5 ปี" sheetId="4" r:id="rId2"/>
    <sheet name="แผนครุภัณฑ์" sheetId="1" r:id="rId3"/>
    <sheet name="แผนสิ่งก่อสร้าง(ปีเดียว)" sheetId="3" r:id="rId4"/>
    <sheet name="แผนสิ่งก่อสร้าง(ผูกพัน)" sheetId="2" r:id="rId5"/>
  </sheets>
  <externalReferences>
    <externalReference r:id="rId6"/>
    <externalReference r:id="rId7"/>
  </externalReferences>
  <definedNames>
    <definedName name="BUid_a" localSheetId="0">#REF!</definedName>
    <definedName name="BUid_a" localSheetId="3">#REF!</definedName>
    <definedName name="BUid_a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2">แผนครุภัณฑ์!$3:$5</definedName>
    <definedName name="_xlnm.Print_Titles" localSheetId="3">'แผนสิ่งก่อสร้าง(ปีเดียว)'!$3:$5</definedName>
    <definedName name="แผนงานจัดการศึกษาระดับอุดมศึกษา" localSheetId="0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4">[1]สัตวศาสตร์!#REF!</definedName>
    <definedName name="แผนงานจัดการศึกษาระดับอุดมศึกษา">[1]สัตวศาสตร์!#REF!</definedName>
    <definedName name="ฟ230" localSheetId="0">[2]สรปุครุภัณฑ์!#REF!</definedName>
    <definedName name="ฟ230" localSheetId="3">[2]สรปุครุภัณฑ์!#REF!</definedName>
    <definedName name="ฟ230" localSheetId="4">[2]สรปุครุภัณฑ์!#REF!</definedName>
    <definedName name="ฟ230">[2]สรปุครุภัณฑ์!#REF!</definedName>
  </definedNames>
  <calcPr calcId="152511"/>
</workbook>
</file>

<file path=xl/calcChain.xml><?xml version="1.0" encoding="utf-8"?>
<calcChain xmlns="http://schemas.openxmlformats.org/spreadsheetml/2006/main">
  <c r="T9" i="1" l="1"/>
  <c r="H7" i="1" l="1"/>
  <c r="K7" i="1"/>
  <c r="L7" i="1"/>
  <c r="M7" i="1"/>
  <c r="N7" i="1"/>
  <c r="O7" i="1"/>
  <c r="P7" i="1"/>
  <c r="J7" i="1"/>
  <c r="I7" i="1"/>
  <c r="U7" i="1"/>
  <c r="V7" i="1"/>
  <c r="W7" i="1"/>
  <c r="X7" i="1"/>
  <c r="Y7" i="1"/>
  <c r="Z7" i="1"/>
  <c r="AA7" i="1"/>
  <c r="AB7" i="1"/>
  <c r="T7" i="1"/>
  <c r="U6" i="3" l="1"/>
  <c r="F15" i="4" s="1"/>
  <c r="Y16" i="4" l="1"/>
  <c r="AA6" i="3"/>
  <c r="X15" i="4" s="1"/>
  <c r="AB6" i="3"/>
  <c r="Y15" i="4" s="1"/>
  <c r="O6" i="3"/>
  <c r="P6" i="3"/>
  <c r="G6" i="2"/>
  <c r="H6" i="2"/>
  <c r="I6" i="2"/>
  <c r="J6" i="2"/>
  <c r="K6" i="2"/>
  <c r="L6" i="2"/>
  <c r="M6" i="2"/>
  <c r="N6" i="2"/>
  <c r="O6" i="2"/>
  <c r="P6" i="2"/>
  <c r="X16" i="4" s="1"/>
  <c r="Q6" i="2"/>
  <c r="F6" i="2"/>
  <c r="X10" i="4" l="1"/>
  <c r="Y10" i="4"/>
  <c r="X11" i="4"/>
  <c r="Y11" i="4"/>
  <c r="X12" i="4"/>
  <c r="Y12" i="4"/>
  <c r="L10" i="4"/>
  <c r="M10" i="4"/>
  <c r="L11" i="4"/>
  <c r="M11" i="4"/>
  <c r="L12" i="4"/>
  <c r="M12" i="4"/>
  <c r="L16" i="4"/>
  <c r="M16" i="4"/>
  <c r="AA6" i="1"/>
  <c r="AB6" i="1"/>
  <c r="O6" i="1"/>
  <c r="P6" i="1"/>
  <c r="M9" i="4" l="1"/>
  <c r="M8" i="4" s="1"/>
  <c r="Y14" i="4"/>
  <c r="X14" i="4"/>
  <c r="X9" i="4"/>
  <c r="X8" i="4" s="1"/>
  <c r="L9" i="4"/>
  <c r="L8" i="4" s="1"/>
  <c r="Y9" i="4"/>
  <c r="Y8" i="4" s="1"/>
  <c r="C16" i="4"/>
  <c r="D16" i="4"/>
  <c r="E16" i="4"/>
  <c r="F16" i="4"/>
  <c r="G16" i="4"/>
  <c r="H16" i="4"/>
  <c r="I16" i="4"/>
  <c r="J16" i="4"/>
  <c r="K16" i="4"/>
  <c r="N16" i="4"/>
  <c r="O16" i="4"/>
  <c r="P16" i="4"/>
  <c r="Q16" i="4"/>
  <c r="R16" i="4"/>
  <c r="S16" i="4"/>
  <c r="T16" i="4"/>
  <c r="U16" i="4"/>
  <c r="V16" i="4"/>
  <c r="W16" i="4"/>
  <c r="B16" i="4"/>
  <c r="C12" i="4"/>
  <c r="D12" i="4"/>
  <c r="E12" i="4"/>
  <c r="F12" i="4"/>
  <c r="G12" i="4"/>
  <c r="H12" i="4"/>
  <c r="I12" i="4"/>
  <c r="J12" i="4"/>
  <c r="K12" i="4"/>
  <c r="N12" i="4"/>
  <c r="O12" i="4"/>
  <c r="P12" i="4"/>
  <c r="Q12" i="4"/>
  <c r="R12" i="4"/>
  <c r="S12" i="4"/>
  <c r="T12" i="4"/>
  <c r="U12" i="4"/>
  <c r="V12" i="4"/>
  <c r="W12" i="4"/>
  <c r="B12" i="4"/>
  <c r="C11" i="4"/>
  <c r="D11" i="4"/>
  <c r="E11" i="4"/>
  <c r="F11" i="4"/>
  <c r="G11" i="4"/>
  <c r="H11" i="4"/>
  <c r="I11" i="4"/>
  <c r="J11" i="4"/>
  <c r="K11" i="4"/>
  <c r="N11" i="4"/>
  <c r="O11" i="4"/>
  <c r="P11" i="4"/>
  <c r="Q11" i="4"/>
  <c r="R11" i="4"/>
  <c r="S11" i="4"/>
  <c r="T11" i="4"/>
  <c r="U11" i="4"/>
  <c r="V11" i="4"/>
  <c r="W11" i="4"/>
  <c r="B11" i="4"/>
  <c r="C10" i="4"/>
  <c r="C9" i="4" s="1"/>
  <c r="C8" i="4" s="1"/>
  <c r="D10" i="4"/>
  <c r="E10" i="4"/>
  <c r="E9" i="4" s="1"/>
  <c r="E8" i="4" s="1"/>
  <c r="F10" i="4"/>
  <c r="F9" i="4" s="1"/>
  <c r="F8" i="4" s="1"/>
  <c r="G10" i="4"/>
  <c r="G9" i="4" s="1"/>
  <c r="G8" i="4" s="1"/>
  <c r="H10" i="4"/>
  <c r="H9" i="4" s="1"/>
  <c r="H8" i="4" s="1"/>
  <c r="I10" i="4"/>
  <c r="I9" i="4" s="1"/>
  <c r="I8" i="4" s="1"/>
  <c r="J10" i="4"/>
  <c r="K10" i="4"/>
  <c r="K9" i="4" s="1"/>
  <c r="K8" i="4" s="1"/>
  <c r="N10" i="4"/>
  <c r="N9" i="4" s="1"/>
  <c r="N8" i="4" s="1"/>
  <c r="O10" i="4"/>
  <c r="P10" i="4"/>
  <c r="P9" i="4" s="1"/>
  <c r="P8" i="4" s="1"/>
  <c r="Q10" i="4"/>
  <c r="S10" i="4"/>
  <c r="T10" i="4"/>
  <c r="U10" i="4"/>
  <c r="V10" i="4"/>
  <c r="W10" i="4"/>
  <c r="B10" i="4"/>
  <c r="E7" i="1"/>
  <c r="E6" i="1" s="1"/>
  <c r="F7" i="1"/>
  <c r="F6" i="1" s="1"/>
  <c r="G7" i="1"/>
  <c r="G6" i="1" s="1"/>
  <c r="H6" i="1"/>
  <c r="I6" i="1"/>
  <c r="R10" i="4" s="1"/>
  <c r="J6" i="1"/>
  <c r="K6" i="1"/>
  <c r="L6" i="1"/>
  <c r="M6" i="1"/>
  <c r="N6" i="1"/>
  <c r="Q7" i="1"/>
  <c r="Q6" i="1" s="1"/>
  <c r="R7" i="1"/>
  <c r="R6" i="1" s="1"/>
  <c r="S7" i="1"/>
  <c r="S6" i="1" s="1"/>
  <c r="T6" i="1"/>
  <c r="U6" i="1"/>
  <c r="V6" i="1"/>
  <c r="W6" i="1"/>
  <c r="X6" i="1"/>
  <c r="Y6" i="1"/>
  <c r="Z6" i="1"/>
  <c r="D7" i="1"/>
  <c r="D6" i="1" s="1"/>
  <c r="U9" i="4" l="1"/>
  <c r="U8" i="4" s="1"/>
  <c r="S9" i="4"/>
  <c r="S8" i="4" s="1"/>
  <c r="V9" i="4"/>
  <c r="V8" i="4" s="1"/>
  <c r="W9" i="4"/>
  <c r="W8" i="4" s="1"/>
  <c r="Q9" i="4"/>
  <c r="Q8" i="4" s="1"/>
  <c r="D9" i="4"/>
  <c r="D8" i="4" s="1"/>
  <c r="J9" i="4"/>
  <c r="J8" i="4" s="1"/>
  <c r="O9" i="4"/>
  <c r="O8" i="4" s="1"/>
  <c r="T9" i="4"/>
  <c r="T8" i="4" s="1"/>
  <c r="B9" i="4"/>
  <c r="R9" i="4"/>
  <c r="R8" i="4" s="1"/>
  <c r="E6" i="3"/>
  <c r="B15" i="4" s="1"/>
  <c r="B14" i="4" s="1"/>
  <c r="F6" i="3"/>
  <c r="G6" i="3"/>
  <c r="D15" i="4" s="1"/>
  <c r="D14" i="4" s="1"/>
  <c r="H6" i="3"/>
  <c r="E15" i="4" s="1"/>
  <c r="E14" i="4" s="1"/>
  <c r="I6" i="3"/>
  <c r="F14" i="4" s="1"/>
  <c r="J6" i="3"/>
  <c r="K6" i="3"/>
  <c r="H15" i="4" s="1"/>
  <c r="H14" i="4" s="1"/>
  <c r="L6" i="3"/>
  <c r="I15" i="4" s="1"/>
  <c r="I14" i="4" s="1"/>
  <c r="M6" i="3"/>
  <c r="J15" i="4" s="1"/>
  <c r="J14" i="4" s="1"/>
  <c r="N6" i="3"/>
  <c r="Q6" i="3"/>
  <c r="R6" i="3"/>
  <c r="S6" i="3"/>
  <c r="P15" i="4" s="1"/>
  <c r="P14" i="4" s="1"/>
  <c r="T6" i="3"/>
  <c r="R15" i="4"/>
  <c r="R14" i="4" s="1"/>
  <c r="V6" i="3"/>
  <c r="S15" i="4" s="1"/>
  <c r="S14" i="4" s="1"/>
  <c r="W6" i="3"/>
  <c r="T15" i="4" s="1"/>
  <c r="T14" i="4" s="1"/>
  <c r="X6" i="3"/>
  <c r="Y6" i="3"/>
  <c r="V15" i="4" s="1"/>
  <c r="V14" i="4" s="1"/>
  <c r="Z6" i="3"/>
  <c r="W15" i="4" s="1"/>
  <c r="W14" i="4" s="1"/>
  <c r="B8" i="4" l="1"/>
  <c r="U15" i="4"/>
  <c r="U14" i="4" s="1"/>
  <c r="M15" i="4"/>
  <c r="M14" i="4" s="1"/>
  <c r="O15" i="4"/>
  <c r="O14" i="4" s="1"/>
  <c r="G15" i="4"/>
  <c r="G14" i="4" s="1"/>
  <c r="L15" i="4"/>
  <c r="L14" i="4" s="1"/>
  <c r="N15" i="4"/>
  <c r="N14" i="4" s="1"/>
  <c r="K15" i="4"/>
  <c r="K14" i="4" s="1"/>
  <c r="Q15" i="4"/>
  <c r="Q14" i="4" s="1"/>
  <c r="C15" i="4"/>
  <c r="C14" i="4" s="1"/>
</calcChain>
</file>

<file path=xl/sharedStrings.xml><?xml version="1.0" encoding="utf-8"?>
<sst xmlns="http://schemas.openxmlformats.org/spreadsheetml/2006/main" count="423" uniqueCount="255">
  <si>
    <t>ลำดับ</t>
  </si>
  <si>
    <t>รายการ</t>
  </si>
  <si>
    <t>ความ</t>
  </si>
  <si>
    <t>สำคัญ</t>
  </si>
  <si>
    <t>รวมทั้งสิ้น</t>
  </si>
  <si>
    <t>ชื่อหน่วยงาน..........................</t>
  </si>
  <si>
    <t>หน่วยนับ</t>
  </si>
  <si>
    <t>ระยะเวลา</t>
  </si>
  <si>
    <t>เริ่มต้น-สิ้นสุด</t>
  </si>
  <si>
    <t>เวลาดำเนินการ</t>
  </si>
  <si>
    <t>ดำเนินการ</t>
  </si>
  <si>
    <t xml:space="preserve"> ปี 2564</t>
  </si>
  <si>
    <t xml:space="preserve"> ปี 2565</t>
  </si>
  <si>
    <t xml:space="preserve"> ปี 2566</t>
  </si>
  <si>
    <t>สถานที่ก่อสร้าง
(ระบุ)</t>
  </si>
  <si>
    <t>เหตุผลคำชี้แจง</t>
  </si>
  <si>
    <t xml:space="preserve"> ปี 2567</t>
  </si>
  <si>
    <t xml:space="preserve"> ปี 2568</t>
  </si>
  <si>
    <t>1. ครุภัณฑ์เพิ่มประสิทธิภาพ</t>
  </si>
  <si>
    <t>2. ครุภัณฑ์ทดแทนของเดิม</t>
  </si>
  <si>
    <t>3. ครุภัณฑ์ประจำอาคาร</t>
  </si>
  <si>
    <t>ครุภัณฑ์ (ปีเดียว)</t>
  </si>
  <si>
    <t>สิ่งก่อสร้าง (ปีเดียว)</t>
  </si>
  <si>
    <t>งปม.</t>
  </si>
  <si>
    <t>รายได้</t>
  </si>
  <si>
    <r>
      <t>ปริมา</t>
    </r>
    <r>
      <rPr>
        <b/>
        <i/>
        <sz val="16"/>
        <rFont val="TH Niramit AS"/>
      </rPr>
      <t>ณ</t>
    </r>
  </si>
  <si>
    <t>งบประมาณ (บาท)</t>
  </si>
  <si>
    <t xml:space="preserve"> ปี 2564 </t>
  </si>
  <si>
    <t xml:space="preserve">7. ส่วนงานต้องสรุปเป็นภาพรวมของส่วนงาน และกรอกเอกสารตามแบบฟอร์มที่กำหนด </t>
  </si>
  <si>
    <t>6. รายการงบลงทุน 5 ปี จะเป็นส่วนหนึ่งในการพิจารณางบประมาณจากแหล่งต่างๆ</t>
  </si>
  <si>
    <t>5. การเสนอรายการงบลงทุน ควรพิจารณาถึงค่าใช้จ่ายอื่นๆที่จะเกิดขึ้น เช่น ค่าซ่อมแซม ค่าสาธารณูปโภค</t>
  </si>
  <si>
    <t>4. ให้จัดลำดับความสำคัญ</t>
  </si>
  <si>
    <t>3. แผนงบลงทุน 5 ปี ของส่วนงานต้องผ่านความเห็นชอบจากคณะกรรมการส่วนงาน/ คณะกรรมการที่เกี่ยวข้องในแต่ละด้าน</t>
  </si>
  <si>
    <t>1. แผนความต้องการงบลงทุน ควรสอดคล้องกับแผนพัฒนาต่างๆ ของส่วนงาน</t>
  </si>
  <si>
    <t>คำอธิบาย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</si>
  <si>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</si>
  <si>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</si>
  <si>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</si>
  <si>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</si>
  <si>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</si>
  <si>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"คำชี้แจง เหตุผล ของแต่ละรายการ"</t>
  </si>
  <si>
    <t>1. ครุภัณฑ์ (รวม)</t>
  </si>
  <si>
    <t>1.1 ครุภัณฑ์เพิ่มประสิทธิภาพ</t>
  </si>
  <si>
    <t>2. สิ่งก่อสร้าง</t>
  </si>
  <si>
    <t>2.1 สิ่งก่อสร้างปีเดียว</t>
  </si>
  <si>
    <t>2.2 สิ่งก่อสร้างผูกพัน</t>
  </si>
  <si>
    <t>Total</t>
  </si>
  <si>
    <t xml:space="preserve"> ปี 2569</t>
  </si>
  <si>
    <t>คุณลักษณะ</t>
  </si>
  <si>
    <t xml:space="preserve">8. ครุภัณฑ์ ให้แนบใบเสนอราคา 3 ราย </t>
  </si>
  <si>
    <t>แผนงบลงทุน 5 ปี และ MTEF  พ.ศ. 2564-2569 (ครุภัณฑ์)</t>
  </si>
  <si>
    <t>แผนงบลงทุน 5 ปี และ MTEF  พ.ศ. 2564-2569 (สิ่งก่อสร้างปีเดียว)</t>
  </si>
  <si>
    <t>แผนงบประมาณค่าก่อสร้าง  5 ปี  พ.ศ. 2564-2569 (ค่าก่อสร้างผูกพัน)</t>
  </si>
  <si>
    <t>ปริมาณ</t>
  </si>
  <si>
    <t>2. รายการงบลงทุน 5 ปี คือจากที่มีแผนเสนอขอจากเงินทุกแหล่ง เช่น เงินรายได้ เงินอุดหนุนจากรัฐ เงินรับฝาก</t>
  </si>
  <si>
    <t>1. งานก่อสร้างระบบผลิตไฟฟ้าจากพลังงานแสงอาทิตย์ติดตั้งบนหลังคาพร้อมครุภัณฑ์</t>
  </si>
  <si>
    <t>1. งานปรับปรุงและต่อเติมอาคารโรงจัดการขยะครบวงจร พร้อมครุภัณฑ์</t>
  </si>
  <si>
    <t>3. งานปรับปรุงอาคารเรียนมงคล ไชยสิทธิ์ พร้อมครุภัณฑ์</t>
  </si>
  <si>
    <t>1. งานก่อสร้าง</t>
  </si>
  <si>
    <t>2. งานปรับปรุง</t>
  </si>
  <si>
    <t>1. งาน</t>
  </si>
  <si>
    <t>4. ปรับปรุงสระเก็บน้ำเพื่อการเกษตร</t>
  </si>
  <si>
    <t>1 งาน</t>
  </si>
  <si>
    <t>5. งานปรับปรุงอาคารศูนย์กีฬาเฉลิมพระเกียรติฯ</t>
  </si>
  <si>
    <t>2. งานปรับปรุงสาธารณูปโภค พื้นฐานสร้างการเรียนรู้สู่ มหาวิทยาลัยเชิงนิเวศ</t>
  </si>
  <si>
    <t>เพื่อใช้ในการปฏิบัติงานของบุคลากร</t>
  </si>
  <si>
    <t>งานจัดการสร้างฯ ในการบันทึกและนำ</t>
  </si>
  <si>
    <t>เสนอข้อมูล แบบ ในการประชุม การ</t>
  </si>
  <si>
    <t>ปฏิบติงานนอกสำนักงาน (บันทึกแบบ</t>
  </si>
  <si>
    <t>ตามมาตรฐานครุภัณฑ์</t>
  </si>
  <si>
    <t>เครื่อง</t>
  </si>
  <si>
    <t>29.5 นิ้ว</t>
  </si>
  <si>
    <t>ทดแทนของเดิม เนื่องจากชำรุด</t>
  </si>
  <si>
    <t>เสื่อมสภาพตามอายุการใช้งาน</t>
  </si>
  <si>
    <t>APPLE iPad Air4</t>
  </si>
  <si>
    <t>ขนาด 10.9 นิ้ว ความจุไม่น้อย</t>
  </si>
  <si>
    <t xml:space="preserve">   กว่า 64 GB/256GB</t>
  </si>
  <si>
    <t xml:space="preserve">   WIFI+Cellular</t>
  </si>
  <si>
    <t>1. ไอแพด (iPad)</t>
  </si>
  <si>
    <t>1.ปรับปรุงกล้องวงจรปิด</t>
  </si>
  <si>
    <t>ปรับปรุงระบบเดิมและติดตั้ง</t>
  </si>
  <si>
    <t>กล้องโทรทัศน์วงจรปิด</t>
  </si>
  <si>
    <t>อาคารและพื้นที่สาธารณะ</t>
  </si>
  <si>
    <t>ขยายไปยังพื้นที่ต่าง ๆ ดังนี้</t>
  </si>
  <si>
    <t>ระบบ</t>
  </si>
  <si>
    <t xml:space="preserve"> - พื้นที่ถนนบ้านพัก คณะ </t>
  </si>
  <si>
    <t>วิศวกรรมฯ จำนวน 30 กล้อง</t>
  </si>
  <si>
    <t xml:space="preserve"> - พื้นที่คณะสัตวศาสตร์ฯ</t>
  </si>
  <si>
    <t>จำนวน 26 กล้อง</t>
  </si>
  <si>
    <t xml:space="preserve"> - วิทยาลัยพลังงานฯ จำนวน</t>
  </si>
  <si>
    <t>22 กล้อง</t>
  </si>
  <si>
    <t xml:space="preserve"> - สำนักฟาร์ม 907 ไร่</t>
  </si>
  <si>
    <t>จำนวน 8 กล้อง</t>
  </si>
  <si>
    <t>ทดแทนของเดิม ซึ่งชำรุดเสื่อมสภาพตาม</t>
  </si>
  <si>
    <t>อายุการใช้งาน</t>
  </si>
  <si>
    <t>3.เครื่องตัดหญ้า แบบข้อแข็ง</t>
  </si>
  <si>
    <t>2.เครื่องตัดแต่งพุ่มไม้ ขนาด</t>
  </si>
  <si>
    <t>สำหรับงานกลางแจ้ง</t>
  </si>
  <si>
    <t>มีย่านการวัด 0.05 ถึง1.20 ม.</t>
  </si>
  <si>
    <t>ที่ความถูกต้องของระยะทาง</t>
  </si>
  <si>
    <t>เป้าหมายด้วยกล้องถ่ายภาพ</t>
  </si>
  <si>
    <t>เพื่อแก้ปัญหามองไม่เห็นเป้า</t>
  </si>
  <si>
    <t xml:space="preserve">เลเซอร์ ฟังก์ชั่นอื่น ๆ เช่น </t>
  </si>
  <si>
    <t>คำนวณพื้นที่ปริมาตร วัดระยะ</t>
  </si>
  <si>
    <t>โดยใช้พิธากอรัส ค่าเฉลี่ย</t>
  </si>
  <si>
    <t>สูงสุด-ต่ำสุด และวัดค่า</t>
  </si>
  <si>
    <t>ต่อเนื่อง สามารถเก็บผลการ</t>
  </si>
  <si>
    <t>วัดไว้ในหน่วยความจำภายใน</t>
  </si>
  <si>
    <t>ได้ 100 ค่าเชื่อมต่อกับเครื่อง</t>
  </si>
  <si>
    <t>PC ผ่าน USB</t>
  </si>
  <si>
    <t>การค่าสิ่งก่อสร้าง งานปรับปรุงซ่อมแซม</t>
  </si>
  <si>
    <t>อาคารสถานที่ต่าง ๆ ของมหาวิทยาลัย</t>
  </si>
  <si>
    <t>ดาวเทียม แบบพกพา</t>
  </si>
  <si>
    <t>เพื่อใช้ในการปฏิบัติงานสำรวจพื้นที่</t>
  </si>
  <si>
    <t>ประกอบการออกแบบและประมาณการ</t>
  </si>
  <si>
    <t>ค่าสิ่งก่อสร้าง งานปรับปรุงซ่อมแซม</t>
  </si>
  <si>
    <t xml:space="preserve">ก่อสร้าง ฯลฯ) </t>
  </si>
  <si>
    <t>คอนกรีต MOISTURE METER</t>
  </si>
  <si>
    <t>วัดความชื้นในไม้และวัสดุ</t>
  </si>
  <si>
    <t xml:space="preserve">ก่อสร้างแบบเข้ม ช่วงการวัด </t>
  </si>
  <si>
    <t>0-99% ที่ความหนาไม่น้อย</t>
  </si>
  <si>
    <t>กว่า 25 มม.</t>
  </si>
  <si>
    <t>ประกอบการออกแบบและประมาณ</t>
  </si>
  <si>
    <t>เพื่อใช้ในการตรวจวัดความชื้นคอนกรีต</t>
  </si>
  <si>
    <t>ไม้ ในการปฏิบัติงานของจัดการก่อสร้างฯ</t>
  </si>
  <si>
    <t>เดิมไม่มีใช้</t>
  </si>
  <si>
    <t>และการเคลือบ</t>
  </si>
  <si>
    <t>วัดความหนาของฟิล์ม สีเคลือบ</t>
  </si>
  <si>
    <t>ชุบ ฯลฯ บนพื้นผิวของวัสดุ</t>
  </si>
  <si>
    <t>โดยอาศัยการทำงานด้วยการ</t>
  </si>
  <si>
    <t>เหนี่ยวนำแม่เหล็ก Magnetic</t>
  </si>
  <si>
    <t>induction และหลักการกระแส</t>
  </si>
  <si>
    <t>ไหลวน Eddy Current Priciple</t>
  </si>
  <si>
    <t>วัดได้ทั้งพื้นผิวโลหะและไม่ใช่</t>
  </si>
  <si>
    <t>โลหะ ทำให้สามารถตรวจสอบ</t>
  </si>
  <si>
    <t>ความหนาของเคลือบฉนวน ฯลฯ</t>
  </si>
  <si>
    <t>เพื่อใช้ในการปฏิบัติงานด้านการออกแบบ</t>
  </si>
  <si>
    <t>และสำรวจงานก่อสร้าง</t>
  </si>
  <si>
    <t>แบบไม่ทำลาย</t>
  </si>
  <si>
    <t xml:space="preserve">มาตรฐาน ASTM C805 </t>
  </si>
  <si>
    <t>ตัวเครื่องเป็นกระบอกอลูมิเนียม</t>
  </si>
  <si>
    <t>ภายในเป็นเหล็กแกนเพลา</t>
  </si>
  <si>
    <t>ประกอบยึดติดกับสปริงและ</t>
  </si>
  <si>
    <t>เข็มอ่านค่าแรงกระแทก มีสเกล</t>
  </si>
  <si>
    <t>ตั้งแต่ 10-100 พร้อมคู่มือการใช้</t>
  </si>
  <si>
    <t>งาน (ใช้ทดสอบหากำลังความ</t>
  </si>
  <si>
    <t>ต้านทานของคอนกรีตแบบไม่</t>
  </si>
  <si>
    <t>ทำลายสามารถใช้งานได้ในห้อง</t>
  </si>
  <si>
    <t>ปฏิบัติการและในสนามจริง ตาม</t>
  </si>
  <si>
    <t>เพื่อใช้ทดสอบกำลังคอนกรีตงานก่อสร้าง</t>
  </si>
  <si>
    <t>ให้เป็นไปตามแบบที่กำหนด</t>
  </si>
  <si>
    <t>ความยาวไม่น้อยกว่า 40 ซม.</t>
  </si>
  <si>
    <t>ระดับน้ำไม้ฉาก วัดมุมได้ในแบบ</t>
  </si>
  <si>
    <t>มุมองศาและเปอร์เซ็นต์ความ</t>
  </si>
  <si>
    <t>ลาดเอียง +/-0.1 องศา</t>
  </si>
  <si>
    <t>เพื่อใช้ในการตรวจสอบความลาดเอียง</t>
  </si>
  <si>
    <t>ของพื้นที่ในแนวราบ แนวดิ่ง และแนวตั้ง</t>
  </si>
  <si>
    <t>ฉาก เพื่อให้งานอยู่ในระดับองศาที่ถูกต้อง</t>
  </si>
  <si>
    <t>และแม่นยำ สามารถอ่านค่าระดับน้ำได้</t>
  </si>
  <si>
    <t>สำหรับการปฏิบัติงานของงานจัดการ</t>
  </si>
  <si>
    <t>ก่อสร้างฯ</t>
  </si>
  <si>
    <t>จอมอนิเตอร์ ขนาด 29 นิ้ว</t>
  </si>
  <si>
    <t>ค่าความสว่าง (Brightness)</t>
  </si>
  <si>
    <t>250cd/m2 ชนิดของหน้าจอ</t>
  </si>
  <si>
    <t>แสดงผล (Screen type)</t>
  </si>
  <si>
    <t xml:space="preserve">Panel Type IPS, Color Gamut </t>
  </si>
  <si>
    <t>(CIE 1931) sRBG over 99%</t>
  </si>
  <si>
    <t>Color Depth (Number of Colors)</t>
  </si>
  <si>
    <t>6bit+A-FRC, 16.7M colors</t>
  </si>
  <si>
    <t>เพื่อใช้เชื่อมต่อกับเครื่อง PC สำหรับการ</t>
  </si>
  <si>
    <t>ปฏิบัติงานออกแบบ 3D งานเขียนแบบ</t>
  </si>
  <si>
    <t>ก่อสร้าง ของงานจัดการก่อสร้างฯ</t>
  </si>
  <si>
    <t>10.เครื่องกวาดดูดใบไม้</t>
  </si>
  <si>
    <t>ต่าง ๆ ในมหาวิทยาลัย</t>
  </si>
  <si>
    <t>เครื่องยนต์ 14 แรงม้า ความเร็ว</t>
  </si>
  <si>
    <t>ขับเคลื่อน 1-10 กม./ชม.</t>
  </si>
  <si>
    <t>แนวกวาดกว้างไม่น้อยกว่า</t>
  </si>
  <si>
    <t>135 ซม. แบตเตอรี่ 2 โวลท์</t>
  </si>
  <si>
    <t>50 แอมป์ สามารถได้ 6,500</t>
  </si>
  <si>
    <t>ตร.ม./ซม. ควบคุมการขับเคลื่อน</t>
  </si>
  <si>
    <t>ด้วยระบบไฮดรอลิก ยกแปรง</t>
  </si>
  <si>
    <t>กวาดขึ้นด้วยระบบไฮดรอลิก</t>
  </si>
  <si>
    <t>ไฮดรอลิกแปรงกวาดหมุนด้วย</t>
  </si>
  <si>
    <t>ไฮดรอลิก ใช้พัดลมแรงดูดสูงดูด</t>
  </si>
  <si>
    <t>เศษใบไม้สตาร์ทเครื่องยนต์ด้วย</t>
  </si>
  <si>
    <t>กุญแจสวิทช์ไฟฟ้า</t>
  </si>
  <si>
    <t>เพื่อใช้ดูด/กวาดใบไม้ถนน และพื้นที่</t>
  </si>
  <si>
    <t>ดับเบิ้ลแคบ ขับเคลื่อน 2 ล้อ</t>
  </si>
  <si>
    <t>พร้อมระบบไฟไซเรน</t>
  </si>
  <si>
    <t>1.ปริมาตรกระบอกสูบไม่น้อยกว่า</t>
  </si>
  <si>
    <t>2,490 ซีซี.</t>
  </si>
  <si>
    <t>2.ราคารวมเครื่องปรับอากาศ</t>
  </si>
  <si>
    <t>3.มีไฟแว๊บติดตั้งบนหลังคา/ไฟ</t>
  </si>
  <si>
    <t>ไซเรน</t>
  </si>
  <si>
    <t>4.มีเครื่องขยายเสียงพร้อมอุปกรณ์</t>
  </si>
  <si>
    <t>5.กระจกปรับขึ้นลงด้วยระบบ</t>
  </si>
  <si>
    <t>ไฟฟ้า พร้อมยางปูพื้น</t>
  </si>
  <si>
    <t>6.ราคารวมภาษี พร้อมประกัน</t>
  </si>
  <si>
    <t xml:space="preserve">ชั้น 1 </t>
  </si>
  <si>
    <t>คัน</t>
  </si>
  <si>
    <t>เพื่อใช้ในการสนับสนุนและให้บริการแก่</t>
  </si>
  <si>
    <t>นักศึกษาและบุคลากร งานอำนวยความ</t>
  </si>
  <si>
    <t>สะดวกด้านการจราจรและรักษาความ</t>
  </si>
  <si>
    <t xml:space="preserve">ปลอดภัย </t>
  </si>
  <si>
    <t>5.เครื่องดูดฝุ่น ขนาด 30 ลิตร</t>
  </si>
  <si>
    <t>เพื่อใช้ในการปฏิบัติงานดูดพรมบริเวณ</t>
  </si>
  <si>
    <t>สถานที่ประกอบพิธีพระราชทาน-</t>
  </si>
  <si>
    <t>ปริญญาบัตร ห้องเปลี่ยนฉลองพระองค์</t>
  </si>
  <si>
    <t>อาคารศูนย์กีฬาเฉลิมพระเกียรติ</t>
  </si>
  <si>
    <t>ขนาดความจุไม่น้อยกว่า 30</t>
  </si>
  <si>
    <t>ลิตร มีล้อ มีกล่องเก็บฝุ่นภายใน</t>
  </si>
  <si>
    <t>ตัวเครื่อง มีถุงกรองฝุ่น สามารถ</t>
  </si>
  <si>
    <t>ถอดล้างได้ มีหัวดูดหลายแบบ</t>
  </si>
  <si>
    <t>ตามการใช้งาน</t>
  </si>
  <si>
    <t>4.เครื่องซักผ้า 25 กก.</t>
  </si>
  <si>
    <t>ถังซักรองรับได้ไม่น้อยกว่า 25 กก.</t>
  </si>
  <si>
    <t>เพื่อใช้ในงานซักผ้าระบาย ผ้าปูโต๊ะ ฯลฯ</t>
  </si>
  <si>
    <t>6.รถอีแต๋น ดั๊ม กระบะบรรทุก</t>
  </si>
  <si>
    <t>เครื่องยนต์ดีเซลใหม่ ไม่น้อยกว่า</t>
  </si>
  <si>
    <t>1 สูบ ขนาด เครื่องยนต์ไม่น้อยกว่า</t>
  </si>
  <si>
    <t>มม. 5 เกียร์เดินหน้า 1 เกียร์ถอย</t>
  </si>
  <si>
    <t>หลัง ช่วงล่าง 4 ล้อ ยางขอบ 14"</t>
  </si>
  <si>
    <t>พร้อมกระทะล้อเหล็กใหม่ทั้งชุด</t>
  </si>
  <si>
    <t>ไฟ 12 โวลท์ สตาร์ทด้วยกุญแจที่</t>
  </si>
  <si>
    <t>คอพวงมาลัย มีระบบไฟส่องสว่าง</t>
  </si>
  <si>
    <t>เบรคน้ำมันห้ามล้อ 4 ล้อ ใหม่ทั้ง</t>
  </si>
  <si>
    <t>ระบบ เครื่องมือบำรุงรักษา 1 ชุด</t>
  </si>
  <si>
    <t xml:space="preserve">พร้อมยางอะไหล่  </t>
  </si>
  <si>
    <t>3 ตัน</t>
  </si>
  <si>
    <t>ไฮดรอลิก กระบะบรรทุก 3 ตัน</t>
  </si>
  <si>
    <t>ขนาดกระบะ 1,700x3,000x1,200</t>
  </si>
  <si>
    <t>ขนาด 1,700x4,500 ม.</t>
  </si>
  <si>
    <t>เพื่อสนับสนุนการเรียนการสอน</t>
  </si>
  <si>
    <t>5 งาน</t>
  </si>
  <si>
    <t>เพื่อใช้ในการปฏิบัติงานของงานอาคารฯ</t>
  </si>
  <si>
    <t>งานขนย้ายวัสดุ งานบริการแก่หน่วยงาน</t>
  </si>
  <si>
    <t>ต่าง ๆ ตามที่ร้องขอ</t>
  </si>
  <si>
    <t>15.5 แรงม้า ยกเทด้วยระบบ</t>
  </si>
  <si>
    <t xml:space="preserve">ที่ตั้งครุภัณฑ์ อาคาร/ชั้น/ส่วนราชการ/ห้อง </t>
  </si>
  <si>
    <t>งานจัดการฯ</t>
  </si>
  <si>
    <t>งานยานพาหนะฯ</t>
  </si>
  <si>
    <t>งานอาคารฯ</t>
  </si>
  <si>
    <t>เพื่อใช้ในการตัดแต่งพุ่มไม้ภายใน</t>
  </si>
  <si>
    <t>มหาวิทยาลัย</t>
  </si>
  <si>
    <t>2. เครื่องวัดระยะเลเซอร์</t>
  </si>
  <si>
    <t>3.เครื่องหาพิกัดด้วยสัญญาณ</t>
  </si>
  <si>
    <t>4.เครื่องวัดความชื้นพื้นผิวไม้</t>
  </si>
  <si>
    <t>5.เครื่องวัดความหนาฟิล์มสี</t>
  </si>
  <si>
    <t>6.เครื่องทดสอบกำลังคอนกรีต</t>
  </si>
  <si>
    <t>7.เครื่องวัดระดับน้ำดิจิตอล</t>
  </si>
  <si>
    <t>8.จอมอนิเตอร์ ขนาด 29 นิ้ว</t>
  </si>
  <si>
    <t>9.รถบรรทุก(ดีเซล) แบบ</t>
  </si>
  <si>
    <r>
      <t>ปริมา</t>
    </r>
    <r>
      <rPr>
        <b/>
        <i/>
        <sz val="16"/>
        <rFont val="TH Sarabun New"/>
        <family val="2"/>
      </rPr>
      <t>ณ</t>
    </r>
  </si>
  <si>
    <t>± 2 มม. มีฟังก์ชั่นการมอง</t>
  </si>
  <si>
    <t>ชื่อหน่วยงาน กองกายภาพและสิ่งแวดล้อม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</si>
</sst>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imes New Roman"/>
      <family val="1"/>
    </font>
    <font>
      <sz val="7"/>
      <name val="Small Fonts"/>
    </font>
    <font>
      <sz val="14"/>
      <name val="Cordia New"/>
      <family val="2"/>
    </font>
    <font>
      <sz val="8"/>
      <name val="Tahoma"/>
      <family val="2"/>
      <charset val="222"/>
      <scheme val="minor"/>
    </font>
    <font>
      <sz val="16"/>
      <name val="TH Niramit AS"/>
    </font>
    <font>
      <b/>
      <u/>
      <sz val="16"/>
      <name val="TH Niramit AS"/>
    </font>
    <font>
      <b/>
      <sz val="16"/>
      <name val="TH Niramit AS"/>
    </font>
    <font>
      <b/>
      <sz val="18"/>
      <name val="TH Niramit AS"/>
    </font>
    <font>
      <b/>
      <i/>
      <sz val="16"/>
      <name val="TH Niramit AS"/>
    </font>
    <font>
      <b/>
      <sz val="14"/>
      <name val="TH Niramit AS"/>
    </font>
    <font>
      <sz val="20"/>
      <color theme="1"/>
      <name val="TH Niramit AS"/>
    </font>
    <font>
      <b/>
      <u/>
      <sz val="20"/>
      <color theme="1"/>
      <name val="TH Niramit AS"/>
    </font>
    <font>
      <sz val="14"/>
      <name val="CordiaUPC"/>
      <family val="2"/>
      <charset val="222"/>
    </font>
    <font>
      <b/>
      <sz val="16"/>
      <color rgb="FFFF0000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2"/>
      <name val="TH Niramit AS"/>
    </font>
    <font>
      <b/>
      <sz val="12"/>
      <name val="TH Niramit AS"/>
    </font>
    <font>
      <sz val="16"/>
      <name val="TH Sarabun New"/>
      <family val="2"/>
    </font>
    <font>
      <b/>
      <sz val="15"/>
      <name val="TH Niramit AS"/>
    </font>
    <font>
      <b/>
      <sz val="16"/>
      <name val="TH Sarabun New"/>
      <family val="2"/>
    </font>
    <font>
      <b/>
      <sz val="14"/>
      <name val="TH Sarabun New"/>
      <family val="2"/>
    </font>
    <font>
      <b/>
      <i/>
      <sz val="16"/>
      <name val="TH Sarabun New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color rgb="FFFF0000"/>
      <name val="TH Sarabun New"/>
      <family val="2"/>
    </font>
    <font>
      <sz val="18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7" fontId="3" fillId="0" borderId="0"/>
    <xf numFmtId="0" fontId="4" fillId="0" borderId="0" applyFont="0"/>
    <xf numFmtId="0" fontId="14" fillId="0" borderId="0"/>
  </cellStyleXfs>
  <cellXfs count="154">
    <xf numFmtId="0" fontId="0" fillId="0" borderId="0" xfId="0"/>
    <xf numFmtId="187" fontId="6" fillId="0" borderId="0" xfId="1" applyNumberFormat="1" applyFont="1"/>
    <xf numFmtId="187" fontId="6" fillId="0" borderId="1" xfId="1" applyNumberFormat="1" applyFont="1" applyBorder="1" applyAlignment="1">
      <alignment horizontal="center"/>
    </xf>
    <xf numFmtId="187" fontId="6" fillId="0" borderId="3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7" fontId="6" fillId="0" borderId="3" xfId="1" applyNumberFormat="1" applyFont="1" applyBorder="1"/>
    <xf numFmtId="187" fontId="6" fillId="0" borderId="3" xfId="1" applyNumberFormat="1" applyFont="1" applyBorder="1" applyAlignment="1">
      <alignment horizontal="left" indent="1"/>
    </xf>
    <xf numFmtId="187" fontId="6" fillId="0" borderId="4" xfId="1" applyNumberFormat="1" applyFont="1" applyBorder="1"/>
    <xf numFmtId="187" fontId="7" fillId="0" borderId="0" xfId="1" applyNumberFormat="1" applyFont="1"/>
    <xf numFmtId="187" fontId="8" fillId="0" borderId="0" xfId="1" applyNumberFormat="1" applyFont="1" applyAlignment="1">
      <alignment horizontal="centerContinuous"/>
    </xf>
    <xf numFmtId="187" fontId="8" fillId="0" borderId="0" xfId="1" applyNumberFormat="1" applyFont="1"/>
    <xf numFmtId="187" fontId="8" fillId="0" borderId="2" xfId="1" applyNumberFormat="1" applyFont="1" applyBorder="1" applyAlignment="1">
      <alignment horizontal="center"/>
    </xf>
    <xf numFmtId="187" fontId="8" fillId="0" borderId="3" xfId="1" applyNumberFormat="1" applyFont="1" applyBorder="1"/>
    <xf numFmtId="187" fontId="6" fillId="0" borderId="1" xfId="1" applyNumberFormat="1" applyFont="1" applyBorder="1"/>
    <xf numFmtId="187" fontId="8" fillId="0" borderId="1" xfId="1" applyNumberFormat="1" applyFont="1" applyBorder="1"/>
    <xf numFmtId="187" fontId="6" fillId="0" borderId="11" xfId="1" applyNumberFormat="1" applyFont="1" applyBorder="1" applyAlignment="1">
      <alignment horizontal="left" indent="1"/>
    </xf>
    <xf numFmtId="187" fontId="8" fillId="2" borderId="2" xfId="1" applyNumberFormat="1" applyFont="1" applyFill="1" applyBorder="1" applyAlignment="1"/>
    <xf numFmtId="187" fontId="7" fillId="2" borderId="2" xfId="1" applyNumberFormat="1" applyFont="1" applyFill="1" applyBorder="1" applyAlignment="1"/>
    <xf numFmtId="187" fontId="8" fillId="0" borderId="1" xfId="1" applyNumberFormat="1" applyFont="1" applyBorder="1" applyAlignment="1">
      <alignment horizontal="center"/>
    </xf>
    <xf numFmtId="187" fontId="8" fillId="0" borderId="3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87" fontId="11" fillId="0" borderId="1" xfId="1" applyNumberFormat="1" applyFont="1" applyBorder="1" applyAlignment="1">
      <alignment horizontal="center"/>
    </xf>
    <xf numFmtId="187" fontId="11" fillId="0" borderId="3" xfId="1" applyNumberFormat="1" applyFont="1" applyBorder="1" applyAlignment="1">
      <alignment horizontal="center"/>
    </xf>
    <xf numFmtId="187" fontId="11" fillId="0" borderId="4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187" fontId="9" fillId="0" borderId="0" xfId="1" applyNumberFormat="1" applyFont="1" applyAlignment="1">
      <alignment horizontal="centerContinuous"/>
    </xf>
    <xf numFmtId="187" fontId="9" fillId="0" borderId="0" xfId="1" applyNumberFormat="1" applyFont="1"/>
    <xf numFmtId="187" fontId="6" fillId="0" borderId="6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6" fillId="0" borderId="10" xfId="1" applyNumberFormat="1" applyFont="1" applyBorder="1" applyAlignment="1">
      <alignment horizontal="center"/>
    </xf>
    <xf numFmtId="187" fontId="9" fillId="0" borderId="2" xfId="1" applyNumberFormat="1" applyFont="1" applyBorder="1" applyAlignment="1">
      <alignment horizontal="left"/>
    </xf>
    <xf numFmtId="187" fontId="9" fillId="0" borderId="2" xfId="1" applyNumberFormat="1" applyFont="1" applyBorder="1" applyAlignment="1">
      <alignment horizontal="center"/>
    </xf>
    <xf numFmtId="0" fontId="16" fillId="0" borderId="0" xfId="0" applyFont="1"/>
    <xf numFmtId="0" fontId="17" fillId="0" borderId="2" xfId="0" applyFont="1" applyBorder="1"/>
    <xf numFmtId="187" fontId="16" fillId="0" borderId="2" xfId="1" applyNumberFormat="1" applyFont="1" applyBorder="1"/>
    <xf numFmtId="187" fontId="6" fillId="0" borderId="2" xfId="1" applyNumberFormat="1" applyFont="1" applyBorder="1" applyAlignment="1">
      <alignment horizontal="left" indent="1"/>
    </xf>
    <xf numFmtId="0" fontId="16" fillId="0" borderId="2" xfId="0" applyFont="1" applyBorder="1"/>
    <xf numFmtId="187" fontId="8" fillId="0" borderId="2" xfId="1" applyNumberFormat="1" applyFont="1" applyFill="1" applyBorder="1"/>
    <xf numFmtId="187" fontId="6" fillId="0" borderId="2" xfId="1" applyNumberFormat="1" applyFont="1" applyFill="1" applyBorder="1" applyAlignment="1">
      <alignment horizontal="left" indent="1"/>
    </xf>
    <xf numFmtId="187" fontId="8" fillId="0" borderId="0" xfId="1" applyNumberFormat="1" applyFont="1" applyBorder="1" applyAlignment="1">
      <alignment horizontal="center" vertical="center"/>
    </xf>
    <xf numFmtId="187" fontId="8" fillId="0" borderId="9" xfId="1" applyNumberFormat="1" applyFont="1" applyBorder="1"/>
    <xf numFmtId="187" fontId="7" fillId="2" borderId="7" xfId="1" applyNumberFormat="1" applyFont="1" applyFill="1" applyBorder="1" applyAlignment="1"/>
    <xf numFmtId="187" fontId="8" fillId="0" borderId="6" xfId="1" applyNumberFormat="1" applyFont="1" applyBorder="1"/>
    <xf numFmtId="187" fontId="6" fillId="0" borderId="4" xfId="1" applyNumberFormat="1" applyFont="1" applyBorder="1" applyAlignment="1">
      <alignment horizontal="left" indent="1"/>
    </xf>
    <xf numFmtId="187" fontId="8" fillId="0" borderId="8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87" fontId="8" fillId="0" borderId="12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left" wrapText="1" indent="1"/>
    </xf>
    <xf numFmtId="187" fontId="18" fillId="0" borderId="3" xfId="1" applyNumberFormat="1" applyFont="1" applyBorder="1"/>
    <xf numFmtId="187" fontId="6" fillId="0" borderId="9" xfId="1" applyNumberFormat="1" applyFont="1" applyBorder="1" applyAlignment="1">
      <alignment horizontal="left" vertical="top" wrapText="1" indent="1"/>
    </xf>
    <xf numFmtId="187" fontId="6" fillId="0" borderId="0" xfId="1" applyNumberFormat="1" applyFont="1" applyBorder="1" applyAlignment="1">
      <alignment horizontal="left" vertical="top" wrapText="1" indent="1"/>
    </xf>
    <xf numFmtId="187" fontId="6" fillId="0" borderId="3" xfId="1" applyNumberFormat="1" applyFont="1" applyBorder="1" applyAlignment="1">
      <alignment vertical="top" wrapText="1"/>
    </xf>
    <xf numFmtId="187" fontId="19" fillId="0" borderId="2" xfId="1" applyNumberFormat="1" applyFont="1" applyBorder="1" applyAlignment="1">
      <alignment horizontal="center"/>
    </xf>
    <xf numFmtId="187" fontId="6" fillId="0" borderId="3" xfId="1" applyNumberFormat="1" applyFont="1" applyBorder="1" applyAlignment="1">
      <alignment vertical="top"/>
    </xf>
    <xf numFmtId="187" fontId="6" fillId="0" borderId="0" xfId="1" applyNumberFormat="1" applyFont="1" applyBorder="1" applyAlignment="1">
      <alignment horizontal="left" wrapText="1" indent="1"/>
    </xf>
    <xf numFmtId="187" fontId="21" fillId="2" borderId="2" xfId="1" applyNumberFormat="1" applyFont="1" applyFill="1" applyBorder="1" applyAlignment="1"/>
    <xf numFmtId="187" fontId="22" fillId="0" borderId="0" xfId="1" applyNumberFormat="1" applyFont="1" applyAlignment="1">
      <alignment horizontal="centerContinuous"/>
    </xf>
    <xf numFmtId="187" fontId="22" fillId="3" borderId="0" xfId="1" applyNumberFormat="1" applyFont="1" applyFill="1" applyAlignment="1">
      <alignment horizontal="centerContinuous"/>
    </xf>
    <xf numFmtId="187" fontId="22" fillId="0" borderId="0" xfId="1" applyNumberFormat="1" applyFont="1" applyFill="1" applyAlignment="1">
      <alignment horizontal="centerContinuous"/>
    </xf>
    <xf numFmtId="187" fontId="22" fillId="0" borderId="0" xfId="1" applyNumberFormat="1" applyFont="1"/>
    <xf numFmtId="187" fontId="20" fillId="0" borderId="0" xfId="1" applyNumberFormat="1" applyFont="1"/>
    <xf numFmtId="187" fontId="20" fillId="3" borderId="0" xfId="1" applyNumberFormat="1" applyFont="1" applyFill="1"/>
    <xf numFmtId="187" fontId="20" fillId="0" borderId="0" xfId="1" applyNumberFormat="1" applyFont="1" applyFill="1"/>
    <xf numFmtId="187" fontId="23" fillId="0" borderId="1" xfId="1" applyNumberFormat="1" applyFont="1" applyBorder="1" applyAlignment="1">
      <alignment horizontal="center"/>
    </xf>
    <xf numFmtId="187" fontId="22" fillId="0" borderId="1" xfId="1" applyNumberFormat="1" applyFont="1" applyBorder="1" applyAlignment="1">
      <alignment horizontal="center"/>
    </xf>
    <xf numFmtId="187" fontId="23" fillId="0" borderId="3" xfId="1" applyNumberFormat="1" applyFont="1" applyBorder="1" applyAlignment="1">
      <alignment horizontal="center"/>
    </xf>
    <xf numFmtId="187" fontId="22" fillId="0" borderId="3" xfId="1" applyNumberFormat="1" applyFont="1" applyBorder="1" applyAlignment="1">
      <alignment horizontal="center"/>
    </xf>
    <xf numFmtId="187" fontId="22" fillId="0" borderId="0" xfId="1" applyNumberFormat="1" applyFont="1" applyBorder="1" applyAlignment="1">
      <alignment horizontal="center" vertical="center"/>
    </xf>
    <xf numFmtId="187" fontId="23" fillId="0" borderId="4" xfId="1" applyNumberFormat="1" applyFont="1" applyBorder="1" applyAlignment="1">
      <alignment horizontal="center"/>
    </xf>
    <xf numFmtId="187" fontId="22" fillId="0" borderId="4" xfId="1" applyNumberFormat="1" applyFont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49" fontId="22" fillId="0" borderId="2" xfId="1" applyNumberFormat="1" applyFont="1" applyFill="1" applyBorder="1" applyAlignment="1">
      <alignment horizontal="center"/>
    </xf>
    <xf numFmtId="187" fontId="22" fillId="0" borderId="2" xfId="1" applyNumberFormat="1" applyFont="1" applyBorder="1" applyAlignment="1">
      <alignment horizontal="left"/>
    </xf>
    <xf numFmtId="187" fontId="22" fillId="0" borderId="2" xfId="1" applyNumberFormat="1" applyFont="1" applyBorder="1" applyAlignment="1">
      <alignment horizontal="center"/>
    </xf>
    <xf numFmtId="187" fontId="23" fillId="0" borderId="2" xfId="1" applyNumberFormat="1" applyFont="1" applyBorder="1" applyAlignment="1">
      <alignment horizontal="center"/>
    </xf>
    <xf numFmtId="187" fontId="22" fillId="0" borderId="2" xfId="1" applyNumberFormat="1" applyFont="1" applyFill="1" applyBorder="1" applyAlignment="1">
      <alignment horizontal="center"/>
    </xf>
    <xf numFmtId="187" fontId="22" fillId="0" borderId="5" xfId="1" applyNumberFormat="1" applyFont="1" applyBorder="1" applyAlignment="1">
      <alignment horizontal="center"/>
    </xf>
    <xf numFmtId="187" fontId="25" fillId="2" borderId="7" xfId="1" applyNumberFormat="1" applyFont="1" applyFill="1" applyBorder="1" applyAlignment="1"/>
    <xf numFmtId="187" fontId="25" fillId="2" borderId="8" xfId="1" applyNumberFormat="1" applyFont="1" applyFill="1" applyBorder="1" applyAlignment="1"/>
    <xf numFmtId="187" fontId="25" fillId="2" borderId="2" xfId="1" applyNumberFormat="1" applyFont="1" applyFill="1" applyBorder="1" applyAlignment="1"/>
    <xf numFmtId="187" fontId="25" fillId="0" borderId="2" xfId="1" applyNumberFormat="1" applyFont="1" applyFill="1" applyBorder="1" applyAlignment="1"/>
    <xf numFmtId="187" fontId="25" fillId="2" borderId="5" xfId="1" applyNumberFormat="1" applyFont="1" applyFill="1" applyBorder="1" applyAlignment="1"/>
    <xf numFmtId="187" fontId="20" fillId="0" borderId="3" xfId="1" applyNumberFormat="1" applyFont="1" applyBorder="1"/>
    <xf numFmtId="187" fontId="22" fillId="0" borderId="9" xfId="1" applyNumberFormat="1" applyFont="1" applyBorder="1"/>
    <xf numFmtId="187" fontId="22" fillId="0" borderId="1" xfId="1" applyNumberFormat="1" applyFont="1" applyBorder="1"/>
    <xf numFmtId="187" fontId="20" fillId="0" borderId="3" xfId="1" applyNumberFormat="1" applyFont="1" applyFill="1" applyBorder="1"/>
    <xf numFmtId="0" fontId="20" fillId="0" borderId="3" xfId="5" applyFont="1" applyBorder="1" applyAlignment="1">
      <alignment vertical="center"/>
    </xf>
    <xf numFmtId="187" fontId="20" fillId="0" borderId="9" xfId="1" applyNumberFormat="1" applyFont="1" applyBorder="1" applyAlignment="1">
      <alignment horizontal="left" indent="1"/>
    </xf>
    <xf numFmtId="187" fontId="20" fillId="0" borderId="3" xfId="1" applyNumberFormat="1" applyFont="1" applyBorder="1" applyAlignment="1">
      <alignment horizontal="left" indent="1"/>
    </xf>
    <xf numFmtId="187" fontId="20" fillId="0" borderId="3" xfId="1" applyNumberFormat="1" applyFont="1" applyBorder="1" applyAlignment="1">
      <alignment horizontal="center"/>
    </xf>
    <xf numFmtId="187" fontId="26" fillId="0" borderId="3" xfId="1" applyNumberFormat="1" applyFont="1" applyBorder="1" applyAlignment="1">
      <alignment horizontal="left" indent="1"/>
    </xf>
    <xf numFmtId="187" fontId="20" fillId="0" borderId="0" xfId="1" applyNumberFormat="1" applyFont="1" applyBorder="1" applyAlignment="1">
      <alignment horizontal="left" indent="1"/>
    </xf>
    <xf numFmtId="187" fontId="26" fillId="0" borderId="3" xfId="1" applyNumberFormat="1" applyFont="1" applyBorder="1" applyAlignment="1">
      <alignment horizontal="center"/>
    </xf>
    <xf numFmtId="187" fontId="26" fillId="0" borderId="3" xfId="1" applyNumberFormat="1" applyFont="1" applyBorder="1"/>
    <xf numFmtId="187" fontId="20" fillId="0" borderId="0" xfId="1" applyNumberFormat="1" applyFont="1" applyAlignment="1">
      <alignment horizontal="left"/>
    </xf>
    <xf numFmtId="187" fontId="26" fillId="0" borderId="0" xfId="1" applyNumberFormat="1" applyFont="1" applyBorder="1" applyAlignment="1">
      <alignment horizontal="left" indent="1"/>
    </xf>
    <xf numFmtId="187" fontId="20" fillId="0" borderId="3" xfId="1" applyNumberFormat="1" applyFont="1" applyBorder="1" applyAlignment="1"/>
    <xf numFmtId="187" fontId="27" fillId="0" borderId="0" xfId="1" applyNumberFormat="1" applyFont="1" applyAlignment="1">
      <alignment horizontal="left" indent="1"/>
    </xf>
    <xf numFmtId="187" fontId="20" fillId="0" borderId="0" xfId="1" applyNumberFormat="1" applyFont="1" applyAlignment="1">
      <alignment horizontal="left" indent="1"/>
    </xf>
    <xf numFmtId="187" fontId="28" fillId="0" borderId="3" xfId="1" applyNumberFormat="1" applyFont="1" applyBorder="1" applyAlignment="1">
      <alignment horizontal="center"/>
    </xf>
    <xf numFmtId="0" fontId="29" fillId="0" borderId="3" xfId="5" applyFont="1" applyBorder="1" applyAlignment="1">
      <alignment vertical="center"/>
    </xf>
    <xf numFmtId="187" fontId="20" fillId="0" borderId="3" xfId="1" applyNumberFormat="1" applyFont="1" applyBorder="1" applyAlignment="1">
      <alignment horizontal="left" vertical="top"/>
    </xf>
    <xf numFmtId="187" fontId="20" fillId="0" borderId="4" xfId="1" applyNumberFormat="1" applyFont="1" applyBorder="1"/>
    <xf numFmtId="187" fontId="20" fillId="0" borderId="11" xfId="1" applyNumberFormat="1" applyFont="1" applyBorder="1" applyAlignment="1">
      <alignment horizontal="left" indent="1"/>
    </xf>
    <xf numFmtId="187" fontId="20" fillId="0" borderId="4" xfId="1" applyNumberFormat="1" applyFont="1" applyBorder="1" applyAlignment="1">
      <alignment horizontal="left" indent="1"/>
    </xf>
    <xf numFmtId="187" fontId="20" fillId="0" borderId="4" xfId="1" applyNumberFormat="1" applyFont="1" applyFill="1" applyBorder="1"/>
    <xf numFmtId="187" fontId="20" fillId="0" borderId="4" xfId="1" applyNumberFormat="1" applyFont="1" applyBorder="1" applyAlignment="1">
      <alignment horizontal="left" vertical="top"/>
    </xf>
    <xf numFmtId="187" fontId="22" fillId="0" borderId="3" xfId="1" applyNumberFormat="1" applyFont="1" applyBorder="1"/>
    <xf numFmtId="187" fontId="20" fillId="0" borderId="9" xfId="1" applyNumberFormat="1" applyFont="1" applyBorder="1"/>
    <xf numFmtId="187" fontId="20" fillId="0" borderId="3" xfId="1" applyNumberFormat="1" applyFont="1" applyBorder="1" applyAlignment="1">
      <alignment horizontal="left"/>
    </xf>
    <xf numFmtId="187" fontId="27" fillId="0" borderId="9" xfId="1" applyNumberFormat="1" applyFont="1" applyBorder="1" applyAlignment="1">
      <alignment horizontal="left" indent="1"/>
    </xf>
    <xf numFmtId="187" fontId="30" fillId="0" borderId="3" xfId="1" applyNumberFormat="1" applyFont="1" applyBorder="1"/>
    <xf numFmtId="187" fontId="20" fillId="0" borderId="1" xfId="1" applyNumberFormat="1" applyFont="1" applyBorder="1"/>
    <xf numFmtId="187" fontId="20" fillId="0" borderId="12" xfId="1" applyNumberFormat="1" applyFont="1" applyBorder="1" applyAlignment="1">
      <alignment horizontal="left" indent="1"/>
    </xf>
    <xf numFmtId="187" fontId="20" fillId="0" borderId="1" xfId="1" applyNumberFormat="1" applyFont="1" applyBorder="1" applyAlignment="1">
      <alignment horizontal="left" indent="1"/>
    </xf>
    <xf numFmtId="187" fontId="20" fillId="0" borderId="1" xfId="1" applyNumberFormat="1" applyFont="1" applyFill="1" applyBorder="1"/>
    <xf numFmtId="187" fontId="20" fillId="0" borderId="1" xfId="1" applyNumberFormat="1" applyFont="1" applyBorder="1" applyAlignment="1">
      <alignment horizontal="left" vertical="top"/>
    </xf>
    <xf numFmtId="187" fontId="8" fillId="0" borderId="7" xfId="1" applyNumberFormat="1" applyFont="1" applyBorder="1" applyAlignment="1">
      <alignment horizontal="center"/>
    </xf>
    <xf numFmtId="187" fontId="8" fillId="0" borderId="8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187" fontId="22" fillId="0" borderId="1" xfId="1" applyNumberFormat="1" applyFont="1" applyBorder="1" applyAlignment="1">
      <alignment horizontal="center" vertical="top"/>
    </xf>
    <xf numFmtId="187" fontId="22" fillId="0" borderId="3" xfId="1" applyNumberFormat="1" applyFont="1" applyBorder="1" applyAlignment="1">
      <alignment horizontal="center" vertical="top"/>
    </xf>
    <xf numFmtId="187" fontId="22" fillId="0" borderId="4" xfId="1" applyNumberFormat="1" applyFont="1" applyBorder="1" applyAlignment="1">
      <alignment horizontal="center" vertical="top"/>
    </xf>
    <xf numFmtId="187" fontId="23" fillId="0" borderId="1" xfId="1" applyNumberFormat="1" applyFont="1" applyBorder="1" applyAlignment="1">
      <alignment horizontal="center" vertical="top" wrapText="1"/>
    </xf>
    <xf numFmtId="187" fontId="23" fillId="0" borderId="3" xfId="1" applyNumberFormat="1" applyFont="1" applyBorder="1" applyAlignment="1">
      <alignment horizontal="center" vertical="top"/>
    </xf>
    <xf numFmtId="187" fontId="23" fillId="0" borderId="4" xfId="1" applyNumberFormat="1" applyFont="1" applyBorder="1" applyAlignment="1">
      <alignment horizontal="center" vertical="top"/>
    </xf>
    <xf numFmtId="187" fontId="22" fillId="0" borderId="8" xfId="1" applyNumberFormat="1" applyFont="1" applyBorder="1" applyAlignment="1">
      <alignment horizontal="center"/>
    </xf>
    <xf numFmtId="187" fontId="22" fillId="0" borderId="5" xfId="1" applyNumberFormat="1" applyFont="1" applyBorder="1" applyAlignment="1">
      <alignment horizontal="center"/>
    </xf>
    <xf numFmtId="187" fontId="22" fillId="0" borderId="6" xfId="1" applyNumberFormat="1" applyFont="1" applyBorder="1" applyAlignment="1">
      <alignment horizontal="center"/>
    </xf>
    <xf numFmtId="187" fontId="22" fillId="0" borderId="12" xfId="1" applyNumberFormat="1" applyFont="1" applyBorder="1" applyAlignment="1">
      <alignment horizontal="center"/>
    </xf>
    <xf numFmtId="187" fontId="22" fillId="0" borderId="13" xfId="1" applyNumberFormat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7" fontId="8" fillId="0" borderId="3" xfId="1" applyNumberFormat="1" applyFont="1" applyBorder="1" applyAlignment="1">
      <alignment horizontal="center" vertical="top"/>
    </xf>
    <xf numFmtId="187" fontId="8" fillId="0" borderId="4" xfId="1" applyNumberFormat="1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horizontal="center" vertical="top" wrapText="1"/>
    </xf>
    <xf numFmtId="187" fontId="6" fillId="0" borderId="3" xfId="1" applyNumberFormat="1" applyFont="1" applyBorder="1" applyAlignment="1">
      <alignment horizontal="center" vertical="top"/>
    </xf>
    <xf numFmtId="187" fontId="6" fillId="0" borderId="4" xfId="1" applyNumberFormat="1" applyFont="1" applyBorder="1" applyAlignment="1">
      <alignment horizontal="center" vertical="top"/>
    </xf>
    <xf numFmtId="49" fontId="22" fillId="4" borderId="2" xfId="1" applyNumberFormat="1" applyFont="1" applyFill="1" applyBorder="1" applyAlignment="1">
      <alignment horizontal="center"/>
    </xf>
    <xf numFmtId="49" fontId="22" fillId="4" borderId="2" xfId="1" applyNumberFormat="1" applyFont="1" applyFill="1" applyBorder="1" applyAlignment="1">
      <alignment horizontal="center"/>
    </xf>
    <xf numFmtId="187" fontId="22" fillId="4" borderId="2" xfId="1" applyNumberFormat="1" applyFont="1" applyFill="1" applyBorder="1" applyAlignment="1">
      <alignment horizontal="center"/>
    </xf>
    <xf numFmtId="187" fontId="25" fillId="4" borderId="2" xfId="1" applyNumberFormat="1" applyFont="1" applyFill="1" applyBorder="1" applyAlignment="1"/>
    <xf numFmtId="187" fontId="20" fillId="4" borderId="3" xfId="1" applyNumberFormat="1" applyFont="1" applyFill="1" applyBorder="1"/>
    <xf numFmtId="187" fontId="20" fillId="4" borderId="4" xfId="1" applyNumberFormat="1" applyFont="1" applyFill="1" applyBorder="1"/>
    <xf numFmtId="187" fontId="20" fillId="4" borderId="1" xfId="1" applyNumberFormat="1" applyFont="1" applyFill="1" applyBorder="1"/>
  </cellXfs>
  <cellStyles count="6">
    <cellStyle name="0,0_x000d__x000a_NA_x000d__x000a_" xfId="2"/>
    <cellStyle name="no dec" xfId="3"/>
    <cellStyle name="เครื่องหมายจุลภาค" xfId="1" builtinId="3"/>
    <cellStyle name="ตัวยก" xfId="4"/>
    <cellStyle name="ปกติ" xfId="0" builtinId="0"/>
    <cellStyle name="ปกติ_ฟอร์มรายได้46ส่งหน่วยงาน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My%20Documents/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9"/>
  <sheetViews>
    <sheetView workbookViewId="0">
      <selection activeCell="B5" sqref="B5"/>
    </sheetView>
  </sheetViews>
  <sheetFormatPr defaultColWidth="9" defaultRowHeight="31.5" x14ac:dyDescent="0.75"/>
  <cols>
    <col min="1" max="16384" width="9" style="26"/>
  </cols>
  <sheetData>
    <row r="1" spans="1:1" x14ac:dyDescent="0.75">
      <c r="A1" s="27" t="s">
        <v>34</v>
      </c>
    </row>
    <row r="2" spans="1:1" x14ac:dyDescent="0.75">
      <c r="A2" s="26" t="s">
        <v>33</v>
      </c>
    </row>
    <row r="3" spans="1:1" x14ac:dyDescent="0.75">
      <c r="A3" s="26" t="s">
        <v>54</v>
      </c>
    </row>
    <row r="4" spans="1:1" x14ac:dyDescent="0.75">
      <c r="A4" s="26" t="s">
        <v>32</v>
      </c>
    </row>
    <row r="5" spans="1:1" x14ac:dyDescent="0.75">
      <c r="A5" s="26" t="s">
        <v>31</v>
      </c>
    </row>
    <row r="6" spans="1:1" x14ac:dyDescent="0.75">
      <c r="A6" s="26" t="s">
        <v>30</v>
      </c>
    </row>
    <row r="7" spans="1:1" x14ac:dyDescent="0.75">
      <c r="A7" s="26" t="s">
        <v>29</v>
      </c>
    </row>
    <row r="8" spans="1:1" x14ac:dyDescent="0.75">
      <c r="A8" s="26" t="s">
        <v>28</v>
      </c>
    </row>
    <row r="9" spans="1:1" x14ac:dyDescent="0.75">
      <c r="A9" s="26" t="s">
        <v>49</v>
      </c>
    </row>
  </sheetData>
  <pageMargins left="0.49" right="0.24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7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0" sqref="C10"/>
    </sheetView>
  </sheetViews>
  <sheetFormatPr defaultColWidth="9" defaultRowHeight="24.75" x14ac:dyDescent="0.6"/>
  <cols>
    <col min="1" max="1" width="26.875" style="38" customWidth="1"/>
    <col min="2" max="5" width="9.125" style="38" customWidth="1"/>
    <col min="6" max="6" width="13.625" style="38" customWidth="1"/>
    <col min="7" max="13" width="9.125" style="38" customWidth="1"/>
    <col min="14" max="20" width="13.875" style="38" customWidth="1"/>
    <col min="21" max="21" width="16.375" style="38" customWidth="1"/>
    <col min="22" max="22" width="15.25" style="38" customWidth="1"/>
    <col min="23" max="23" width="16.375" style="38" customWidth="1"/>
    <col min="24" max="25" width="15.875" style="38" customWidth="1"/>
    <col min="26" max="16384" width="9" style="38"/>
  </cols>
  <sheetData>
    <row r="3" spans="1:25" s="10" customFormat="1" x14ac:dyDescent="0.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5" s="1" customFormat="1" x14ac:dyDescent="0.6">
      <c r="A4" s="1" t="s">
        <v>5</v>
      </c>
    </row>
    <row r="5" spans="1:25" s="10" customFormat="1" ht="24.75" customHeight="1" x14ac:dyDescent="0.6">
      <c r="A5" s="18" t="s">
        <v>1</v>
      </c>
      <c r="B5" s="123" t="s">
        <v>53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123" t="s">
        <v>26</v>
      </c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5"/>
    </row>
    <row r="6" spans="1:25" s="10" customFormat="1" x14ac:dyDescent="0.6">
      <c r="A6" s="19"/>
      <c r="B6" s="126" t="s">
        <v>27</v>
      </c>
      <c r="C6" s="126"/>
      <c r="D6" s="126" t="s">
        <v>12</v>
      </c>
      <c r="E6" s="126"/>
      <c r="F6" s="126" t="s">
        <v>13</v>
      </c>
      <c r="G6" s="126"/>
      <c r="H6" s="126" t="s">
        <v>16</v>
      </c>
      <c r="I6" s="126"/>
      <c r="J6" s="126" t="s">
        <v>17</v>
      </c>
      <c r="K6" s="126"/>
      <c r="L6" s="126" t="s">
        <v>47</v>
      </c>
      <c r="M6" s="126"/>
      <c r="N6" s="127" t="s">
        <v>27</v>
      </c>
      <c r="O6" s="127"/>
      <c r="P6" s="127" t="s">
        <v>12</v>
      </c>
      <c r="Q6" s="127"/>
      <c r="R6" s="127" t="s">
        <v>13</v>
      </c>
      <c r="S6" s="127"/>
      <c r="T6" s="127" t="s">
        <v>16</v>
      </c>
      <c r="U6" s="127"/>
      <c r="V6" s="127" t="s">
        <v>17</v>
      </c>
      <c r="W6" s="127"/>
      <c r="X6" s="127" t="s">
        <v>47</v>
      </c>
      <c r="Y6" s="127"/>
    </row>
    <row r="7" spans="1:25" s="10" customFormat="1" x14ac:dyDescent="0.6">
      <c r="A7" s="20"/>
      <c r="B7" s="21" t="s">
        <v>23</v>
      </c>
      <c r="C7" s="21" t="s">
        <v>24</v>
      </c>
      <c r="D7" s="21" t="s">
        <v>23</v>
      </c>
      <c r="E7" s="21" t="s">
        <v>24</v>
      </c>
      <c r="F7" s="21" t="s">
        <v>23</v>
      </c>
      <c r="G7" s="21" t="s">
        <v>24</v>
      </c>
      <c r="H7" s="21" t="s">
        <v>23</v>
      </c>
      <c r="I7" s="21" t="s">
        <v>24</v>
      </c>
      <c r="J7" s="21" t="s">
        <v>23</v>
      </c>
      <c r="K7" s="21" t="s">
        <v>24</v>
      </c>
      <c r="L7" s="25" t="s">
        <v>23</v>
      </c>
      <c r="M7" s="25" t="s">
        <v>24</v>
      </c>
      <c r="N7" s="21" t="s">
        <v>23</v>
      </c>
      <c r="O7" s="21" t="s">
        <v>24</v>
      </c>
      <c r="P7" s="21" t="s">
        <v>23</v>
      </c>
      <c r="Q7" s="21" t="s">
        <v>24</v>
      </c>
      <c r="R7" s="21" t="s">
        <v>23</v>
      </c>
      <c r="S7" s="21" t="s">
        <v>24</v>
      </c>
      <c r="T7" s="21" t="s">
        <v>23</v>
      </c>
      <c r="U7" s="21" t="s">
        <v>24</v>
      </c>
      <c r="V7" s="21" t="s">
        <v>23</v>
      </c>
      <c r="W7" s="21" t="s">
        <v>24</v>
      </c>
      <c r="X7" s="25" t="s">
        <v>23</v>
      </c>
      <c r="Y7" s="25" t="s">
        <v>24</v>
      </c>
    </row>
    <row r="8" spans="1:25" s="10" customFormat="1" x14ac:dyDescent="0.6">
      <c r="A8" s="11" t="s">
        <v>46</v>
      </c>
      <c r="B8" s="11">
        <f>+B9+B14</f>
        <v>0</v>
      </c>
      <c r="C8" s="11">
        <f t="shared" ref="C8:Y8" si="0">+C9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0</v>
      </c>
      <c r="P8" s="11">
        <f t="shared" si="0"/>
        <v>0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</v>
      </c>
      <c r="Y8" s="11">
        <f t="shared" si="0"/>
        <v>0</v>
      </c>
    </row>
    <row r="9" spans="1:25" x14ac:dyDescent="0.6">
      <c r="A9" s="39" t="s">
        <v>41</v>
      </c>
      <c r="B9" s="40">
        <f>SUM(B10:B12)</f>
        <v>0</v>
      </c>
      <c r="C9" s="40">
        <f t="shared" ref="C9:W9" si="1">SUM(C10:C12)</f>
        <v>0</v>
      </c>
      <c r="D9" s="40">
        <f t="shared" si="1"/>
        <v>0</v>
      </c>
      <c r="E9" s="40">
        <f t="shared" si="1"/>
        <v>0</v>
      </c>
      <c r="F9" s="40">
        <f t="shared" si="1"/>
        <v>0</v>
      </c>
      <c r="G9" s="40">
        <f t="shared" si="1"/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ref="L9:M9" si="2">SUM(L10:L12)</f>
        <v>0</v>
      </c>
      <c r="M9" s="40">
        <f t="shared" si="2"/>
        <v>0</v>
      </c>
      <c r="N9" s="40">
        <f t="shared" si="1"/>
        <v>0</v>
      </c>
      <c r="O9" s="40">
        <f t="shared" si="1"/>
        <v>0</v>
      </c>
      <c r="P9" s="40">
        <f t="shared" si="1"/>
        <v>0</v>
      </c>
      <c r="Q9" s="40">
        <f t="shared" si="1"/>
        <v>0</v>
      </c>
      <c r="R9" s="40">
        <f t="shared" si="1"/>
        <v>0</v>
      </c>
      <c r="S9" s="40">
        <f t="shared" si="1"/>
        <v>0</v>
      </c>
      <c r="T9" s="40">
        <f t="shared" si="1"/>
        <v>0</v>
      </c>
      <c r="U9" s="40">
        <f t="shared" si="1"/>
        <v>0</v>
      </c>
      <c r="V9" s="40">
        <f t="shared" si="1"/>
        <v>0</v>
      </c>
      <c r="W9" s="40">
        <f t="shared" si="1"/>
        <v>0</v>
      </c>
      <c r="X9" s="40">
        <f t="shared" ref="X9:Y9" si="3">SUM(X10:X12)</f>
        <v>0</v>
      </c>
      <c r="Y9" s="40">
        <f t="shared" si="3"/>
        <v>0</v>
      </c>
    </row>
    <row r="10" spans="1:25" x14ac:dyDescent="0.6">
      <c r="A10" s="41" t="s">
        <v>42</v>
      </c>
      <c r="B10" s="40">
        <f>+แผนครุภัณฑ์!E8</f>
        <v>0</v>
      </c>
      <c r="C10" s="40">
        <f>+แผนครุภัณฑ์!F8</f>
        <v>0</v>
      </c>
      <c r="D10" s="40">
        <f>+แผนครุภัณฑ์!G8</f>
        <v>0</v>
      </c>
      <c r="E10" s="40">
        <f>+แผนครุภัณฑ์!H8</f>
        <v>0</v>
      </c>
      <c r="F10" s="40">
        <f>+แผนครุภัณฑ์!I8</f>
        <v>0</v>
      </c>
      <c r="G10" s="40">
        <f>+แผนครุภัณฑ์!J8</f>
        <v>0</v>
      </c>
      <c r="H10" s="40">
        <f>+แผนครุภัณฑ์!K8</f>
        <v>0</v>
      </c>
      <c r="I10" s="40">
        <f>+แผนครุภัณฑ์!L8</f>
        <v>0</v>
      </c>
      <c r="J10" s="40">
        <f>+แผนครุภัณฑ์!M8</f>
        <v>0</v>
      </c>
      <c r="K10" s="40">
        <f>+แผนครุภัณฑ์!N8</f>
        <v>0</v>
      </c>
      <c r="L10" s="40">
        <f>+แผนครุภัณฑ์!O8</f>
        <v>0</v>
      </c>
      <c r="M10" s="40">
        <f>+แผนครุภัณฑ์!P8</f>
        <v>0</v>
      </c>
      <c r="N10" s="40">
        <f>+แผนครุภัณฑ์!Q8</f>
        <v>0</v>
      </c>
      <c r="O10" s="40">
        <f>+แผนครุภัณฑ์!R8</f>
        <v>0</v>
      </c>
      <c r="P10" s="40">
        <f>+แผนครุภัณฑ์!S8</f>
        <v>0</v>
      </c>
      <c r="Q10" s="40">
        <f>+แผนครุภัณฑ์!T8</f>
        <v>0</v>
      </c>
      <c r="R10" s="40">
        <f>แผนครุภัณฑ์!I6</f>
        <v>0</v>
      </c>
      <c r="S10" s="40">
        <f>+แผนครุภัณฑ์!V8</f>
        <v>0</v>
      </c>
      <c r="T10" s="40">
        <f>+แผนครุภัณฑ์!W8</f>
        <v>0</v>
      </c>
      <c r="U10" s="40">
        <f>+แผนครุภัณฑ์!X8</f>
        <v>0</v>
      </c>
      <c r="V10" s="40">
        <f>+แผนครุภัณฑ์!Y8</f>
        <v>0</v>
      </c>
      <c r="W10" s="40">
        <f>+แผนครุภัณฑ์!Z8</f>
        <v>0</v>
      </c>
      <c r="X10" s="40">
        <f>+แผนครุภัณฑ์!AA8</f>
        <v>0</v>
      </c>
      <c r="Y10" s="40">
        <f>+แผนครุภัณฑ์!AB8</f>
        <v>0</v>
      </c>
    </row>
    <row r="11" spans="1:25" x14ac:dyDescent="0.6">
      <c r="A11" s="41" t="s">
        <v>19</v>
      </c>
      <c r="B11" s="40">
        <f>+แผนครุภัณฑ์!E101</f>
        <v>0</v>
      </c>
      <c r="C11" s="40">
        <f>+แผนครุภัณฑ์!F101</f>
        <v>0</v>
      </c>
      <c r="D11" s="40">
        <f>+แผนครุภัณฑ์!G101</f>
        <v>0</v>
      </c>
      <c r="E11" s="40">
        <f>+แผนครุภัณฑ์!H101</f>
        <v>0</v>
      </c>
      <c r="F11" s="40">
        <f>+แผนครุภัณฑ์!I101</f>
        <v>0</v>
      </c>
      <c r="G11" s="40">
        <f>+แผนครุภัณฑ์!J101</f>
        <v>0</v>
      </c>
      <c r="H11" s="40">
        <f>+แผนครุภัณฑ์!K101</f>
        <v>0</v>
      </c>
      <c r="I11" s="40">
        <f>+แผนครุภัณฑ์!L101</f>
        <v>0</v>
      </c>
      <c r="J11" s="40">
        <f>+แผนครุภัณฑ์!M101</f>
        <v>0</v>
      </c>
      <c r="K11" s="40">
        <f>+แผนครุภัณฑ์!N101</f>
        <v>0</v>
      </c>
      <c r="L11" s="40">
        <f>+แผนครุภัณฑ์!O101</f>
        <v>0</v>
      </c>
      <c r="M11" s="40">
        <f>+แผนครุภัณฑ์!P101</f>
        <v>0</v>
      </c>
      <c r="N11" s="40">
        <f>+แผนครุภัณฑ์!Q101</f>
        <v>0</v>
      </c>
      <c r="O11" s="40">
        <f>+แผนครุภัณฑ์!R101</f>
        <v>0</v>
      </c>
      <c r="P11" s="40">
        <f>+แผนครุภัณฑ์!S101</f>
        <v>0</v>
      </c>
      <c r="Q11" s="40">
        <f>+แผนครุภัณฑ์!T101</f>
        <v>0</v>
      </c>
      <c r="R11" s="40">
        <f>+แผนครุภัณฑ์!U101</f>
        <v>0</v>
      </c>
      <c r="S11" s="40">
        <f>+แผนครุภัณฑ์!V101</f>
        <v>0</v>
      </c>
      <c r="T11" s="40">
        <f>+แผนครุภัณฑ์!W101</f>
        <v>0</v>
      </c>
      <c r="U11" s="40">
        <f>+แผนครุภัณฑ์!X101</f>
        <v>0</v>
      </c>
      <c r="V11" s="40">
        <f>+แผนครุภัณฑ์!Y101</f>
        <v>0</v>
      </c>
      <c r="W11" s="40">
        <f>+แผนครุภัณฑ์!Z101</f>
        <v>0</v>
      </c>
      <c r="X11" s="40">
        <f>+แผนครุภัณฑ์!AA101</f>
        <v>0</v>
      </c>
      <c r="Y11" s="40">
        <f>+แผนครุภัณฑ์!AB101</f>
        <v>0</v>
      </c>
    </row>
    <row r="12" spans="1:25" x14ac:dyDescent="0.6">
      <c r="A12" s="41" t="s">
        <v>20</v>
      </c>
      <c r="B12" s="40">
        <f>+แผนครุภัณฑ์!E128</f>
        <v>0</v>
      </c>
      <c r="C12" s="40">
        <f>+แผนครุภัณฑ์!F128</f>
        <v>0</v>
      </c>
      <c r="D12" s="40">
        <f>+แผนครุภัณฑ์!G128</f>
        <v>0</v>
      </c>
      <c r="E12" s="40">
        <f>+แผนครุภัณฑ์!H128</f>
        <v>0</v>
      </c>
      <c r="F12" s="40">
        <f>+แผนครุภัณฑ์!I128</f>
        <v>0</v>
      </c>
      <c r="G12" s="40">
        <f>+แผนครุภัณฑ์!J128</f>
        <v>0</v>
      </c>
      <c r="H12" s="40">
        <f>+แผนครุภัณฑ์!K128</f>
        <v>0</v>
      </c>
      <c r="I12" s="40">
        <f>+แผนครุภัณฑ์!L128</f>
        <v>0</v>
      </c>
      <c r="J12" s="40">
        <f>+แผนครุภัณฑ์!M128</f>
        <v>0</v>
      </c>
      <c r="K12" s="40">
        <f>+แผนครุภัณฑ์!N128</f>
        <v>0</v>
      </c>
      <c r="L12" s="40">
        <f>+แผนครุภัณฑ์!O128</f>
        <v>0</v>
      </c>
      <c r="M12" s="40">
        <f>+แผนครุภัณฑ์!P128</f>
        <v>0</v>
      </c>
      <c r="N12" s="40">
        <f>+แผนครุภัณฑ์!Q128</f>
        <v>0</v>
      </c>
      <c r="O12" s="40">
        <f>+แผนครุภัณฑ์!R128</f>
        <v>0</v>
      </c>
      <c r="P12" s="40">
        <f>+แผนครุภัณฑ์!S128</f>
        <v>0</v>
      </c>
      <c r="Q12" s="40">
        <f>+แผนครุภัณฑ์!T128</f>
        <v>0</v>
      </c>
      <c r="R12" s="40">
        <f>+แผนครุภัณฑ์!U128</f>
        <v>0</v>
      </c>
      <c r="S12" s="40">
        <f>+แผนครุภัณฑ์!V128</f>
        <v>0</v>
      </c>
      <c r="T12" s="40">
        <f>+แผนครุภัณฑ์!W128</f>
        <v>0</v>
      </c>
      <c r="U12" s="40">
        <f>+แผนครุภัณฑ์!X128</f>
        <v>0</v>
      </c>
      <c r="V12" s="40">
        <f>+แผนครุภัณฑ์!Y128</f>
        <v>0</v>
      </c>
      <c r="W12" s="40">
        <f>+แผนครุภัณฑ์!Z128</f>
        <v>0</v>
      </c>
      <c r="X12" s="40">
        <f>+แผนครุภัณฑ์!AA128</f>
        <v>0</v>
      </c>
      <c r="Y12" s="40">
        <f>+แผนครุภัณฑ์!AB128</f>
        <v>0</v>
      </c>
    </row>
    <row r="13" spans="1:25" x14ac:dyDescent="0.6">
      <c r="A13" s="42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6">
      <c r="A14" s="43" t="s">
        <v>43</v>
      </c>
      <c r="B14" s="40">
        <f>SUM(B15:B16)</f>
        <v>0</v>
      </c>
      <c r="C14" s="40">
        <f t="shared" ref="C14:W14" si="4">SUM(C15:C16)</f>
        <v>0</v>
      </c>
      <c r="D14" s="40">
        <f t="shared" si="4"/>
        <v>0</v>
      </c>
      <c r="E14" s="40">
        <f t="shared" si="4"/>
        <v>0</v>
      </c>
      <c r="F14" s="40">
        <f t="shared" si="4"/>
        <v>146889000</v>
      </c>
      <c r="G14" s="40">
        <f t="shared" si="4"/>
        <v>0</v>
      </c>
      <c r="H14" s="40">
        <f t="shared" si="4"/>
        <v>0</v>
      </c>
      <c r="I14" s="40">
        <f t="shared" si="4"/>
        <v>0</v>
      </c>
      <c r="J14" s="40">
        <f t="shared" si="4"/>
        <v>0</v>
      </c>
      <c r="K14" s="40">
        <f t="shared" si="4"/>
        <v>0</v>
      </c>
      <c r="L14" s="40">
        <f t="shared" ref="L14:M14" si="5">SUM(L15:L16)</f>
        <v>0</v>
      </c>
      <c r="M14" s="40">
        <f t="shared" si="5"/>
        <v>0</v>
      </c>
      <c r="N14" s="40">
        <f t="shared" si="4"/>
        <v>0</v>
      </c>
      <c r="O14" s="40">
        <f t="shared" si="4"/>
        <v>0</v>
      </c>
      <c r="P14" s="40">
        <f t="shared" si="4"/>
        <v>0</v>
      </c>
      <c r="Q14" s="40">
        <f t="shared" si="4"/>
        <v>0</v>
      </c>
      <c r="R14" s="40">
        <f t="shared" si="4"/>
        <v>146889000</v>
      </c>
      <c r="S14" s="40">
        <f t="shared" si="4"/>
        <v>0</v>
      </c>
      <c r="T14" s="40">
        <f t="shared" si="4"/>
        <v>0</v>
      </c>
      <c r="U14" s="40">
        <f t="shared" si="4"/>
        <v>0</v>
      </c>
      <c r="V14" s="40">
        <f t="shared" si="4"/>
        <v>0</v>
      </c>
      <c r="W14" s="40">
        <f t="shared" si="4"/>
        <v>0</v>
      </c>
      <c r="X14" s="40">
        <f t="shared" ref="X14:Y14" si="6">SUM(X15:X16)</f>
        <v>0</v>
      </c>
      <c r="Y14" s="40">
        <f t="shared" si="6"/>
        <v>0</v>
      </c>
    </row>
    <row r="15" spans="1:25" x14ac:dyDescent="0.6">
      <c r="A15" s="44" t="s">
        <v>44</v>
      </c>
      <c r="B15" s="40">
        <f>+'แผนสิ่งก่อสร้าง(ปีเดียว)'!E6</f>
        <v>0</v>
      </c>
      <c r="C15" s="40">
        <f>+'แผนสิ่งก่อสร้าง(ปีเดียว)'!F6</f>
        <v>0</v>
      </c>
      <c r="D15" s="40">
        <f>+'แผนสิ่งก่อสร้าง(ปีเดียว)'!G6</f>
        <v>0</v>
      </c>
      <c r="E15" s="40">
        <f>+'แผนสิ่งก่อสร้าง(ปีเดียว)'!H6</f>
        <v>0</v>
      </c>
      <c r="F15" s="40">
        <f>'แผนสิ่งก่อสร้าง(ปีเดียว)'!U6</f>
        <v>146889000</v>
      </c>
      <c r="G15" s="40">
        <f>+'แผนสิ่งก่อสร้าง(ปีเดียว)'!J6</f>
        <v>0</v>
      </c>
      <c r="H15" s="40">
        <f>+'แผนสิ่งก่อสร้าง(ปีเดียว)'!K6</f>
        <v>0</v>
      </c>
      <c r="I15" s="40">
        <f>+'แผนสิ่งก่อสร้าง(ปีเดียว)'!L6</f>
        <v>0</v>
      </c>
      <c r="J15" s="40">
        <f>+'แผนสิ่งก่อสร้าง(ปีเดียว)'!M6</f>
        <v>0</v>
      </c>
      <c r="K15" s="40">
        <f>+'แผนสิ่งก่อสร้าง(ปีเดียว)'!N6</f>
        <v>0</v>
      </c>
      <c r="L15" s="40">
        <f>+'แผนสิ่งก่อสร้าง(ปีเดียว)'!Q6</f>
        <v>0</v>
      </c>
      <c r="M15" s="40">
        <f>+'แผนสิ่งก่อสร้าง(ปีเดียว)'!R6</f>
        <v>0</v>
      </c>
      <c r="N15" s="40">
        <f>+'แผนสิ่งก่อสร้าง(ปีเดียว)'!Q6</f>
        <v>0</v>
      </c>
      <c r="O15" s="40">
        <f>+'แผนสิ่งก่อสร้าง(ปีเดียว)'!R6</f>
        <v>0</v>
      </c>
      <c r="P15" s="40">
        <f>+'แผนสิ่งก่อสร้าง(ปีเดียว)'!S6</f>
        <v>0</v>
      </c>
      <c r="Q15" s="40">
        <f>+'แผนสิ่งก่อสร้าง(ปีเดียว)'!T6</f>
        <v>0</v>
      </c>
      <c r="R15" s="40">
        <f>+'แผนสิ่งก่อสร้าง(ปีเดียว)'!U6</f>
        <v>146889000</v>
      </c>
      <c r="S15" s="40">
        <f>+'แผนสิ่งก่อสร้าง(ปีเดียว)'!V6</f>
        <v>0</v>
      </c>
      <c r="T15" s="40">
        <f>+'แผนสิ่งก่อสร้าง(ปีเดียว)'!W6</f>
        <v>0</v>
      </c>
      <c r="U15" s="40">
        <f>+'แผนสิ่งก่อสร้าง(ปีเดียว)'!X6</f>
        <v>0</v>
      </c>
      <c r="V15" s="40">
        <f>+'แผนสิ่งก่อสร้าง(ปีเดียว)'!Y6</f>
        <v>0</v>
      </c>
      <c r="W15" s="40">
        <f>+'แผนสิ่งก่อสร้าง(ปีเดียว)'!Z6</f>
        <v>0</v>
      </c>
      <c r="X15" s="40">
        <f>+'แผนสิ่งก่อสร้าง(ปีเดียว)'!AA6</f>
        <v>0</v>
      </c>
      <c r="Y15" s="40">
        <f>+'แผนสิ่งก่อสร้าง(ปีเดียว)'!AB6</f>
        <v>0</v>
      </c>
    </row>
    <row r="16" spans="1:25" x14ac:dyDescent="0.6">
      <c r="A16" s="44" t="s">
        <v>45</v>
      </c>
      <c r="B16" s="40">
        <f>+'แผนสิ่งก่อสร้าง(ผูกพัน)'!F6</f>
        <v>0</v>
      </c>
      <c r="C16" s="40">
        <f>+'แผนสิ่งก่อสร้าง(ผูกพัน)'!G6</f>
        <v>0</v>
      </c>
      <c r="D16" s="40">
        <f>+'แผนสิ่งก่อสร้าง(ผูกพัน)'!H6</f>
        <v>0</v>
      </c>
      <c r="E16" s="40">
        <f>+'แผนสิ่งก่อสร้าง(ผูกพัน)'!I6</f>
        <v>0</v>
      </c>
      <c r="F16" s="40">
        <f>+'แผนสิ่งก่อสร้าง(ผูกพัน)'!J6</f>
        <v>0</v>
      </c>
      <c r="G16" s="40">
        <f>+'แผนสิ่งก่อสร้าง(ผูกพัน)'!K6</f>
        <v>0</v>
      </c>
      <c r="H16" s="40">
        <f>+'แผนสิ่งก่อสร้าง(ผูกพัน)'!L6</f>
        <v>0</v>
      </c>
      <c r="I16" s="40">
        <f>+'แผนสิ่งก่อสร้าง(ผูกพัน)'!M6</f>
        <v>0</v>
      </c>
      <c r="J16" s="40">
        <f>+'แผนสิ่งก่อสร้าง(ผูกพัน)'!N6</f>
        <v>0</v>
      </c>
      <c r="K16" s="40">
        <f>+'แผนสิ่งก่อสร้าง(ผูกพัน)'!O6</f>
        <v>0</v>
      </c>
      <c r="L16" s="40">
        <f>+'แผนสิ่งก่อสร้าง(ผูกพัน)'!R6</f>
        <v>0</v>
      </c>
      <c r="M16" s="40">
        <f>+'แผนสิ่งก่อสร้าง(ผูกพัน)'!S6</f>
        <v>0</v>
      </c>
      <c r="N16" s="40">
        <f>+'แผนสิ่งก่อสร้าง(ผูกพัน)'!R6</f>
        <v>0</v>
      </c>
      <c r="O16" s="40">
        <f>+'แผนสิ่งก่อสร้าง(ผูกพัน)'!S6</f>
        <v>0</v>
      </c>
      <c r="P16" s="40">
        <f>+'แผนสิ่งก่อสร้าง(ผูกพัน)'!T6</f>
        <v>0</v>
      </c>
      <c r="Q16" s="40">
        <f>+'แผนสิ่งก่อสร้าง(ผูกพัน)'!U6</f>
        <v>0</v>
      </c>
      <c r="R16" s="40">
        <f>+'แผนสิ่งก่อสร้าง(ผูกพัน)'!V6</f>
        <v>0</v>
      </c>
      <c r="S16" s="40">
        <f>+'แผนสิ่งก่อสร้าง(ผูกพัน)'!W6</f>
        <v>0</v>
      </c>
      <c r="T16" s="40">
        <f>+'แผนสิ่งก่อสร้าง(ผูกพัน)'!X6</f>
        <v>0</v>
      </c>
      <c r="U16" s="40">
        <f>+'แผนสิ่งก่อสร้าง(ผูกพัน)'!Y6</f>
        <v>0</v>
      </c>
      <c r="V16" s="40">
        <f>+'แผนสิ่งก่อสร้าง(ผูกพัน)'!Z6</f>
        <v>0</v>
      </c>
      <c r="W16" s="40">
        <f>+'แผนสิ่งก่อสร้าง(ผูกพัน)'!AA6</f>
        <v>0</v>
      </c>
      <c r="X16" s="40">
        <f>+'แผนสิ่งก่อสร้าง(ผูกพัน)'!P6</f>
        <v>0</v>
      </c>
      <c r="Y16" s="40">
        <f>+'แผนสิ่งก่อสร้าง(ผูกพัน)'!Q6</f>
        <v>0</v>
      </c>
    </row>
    <row r="17" spans="1:25" x14ac:dyDescent="0.6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</sheetData>
  <mergeCells count="14">
    <mergeCell ref="B5:M5"/>
    <mergeCell ref="L6:M6"/>
    <mergeCell ref="N5:Y5"/>
    <mergeCell ref="X6:Y6"/>
    <mergeCell ref="R6:S6"/>
    <mergeCell ref="T6:U6"/>
    <mergeCell ref="V6:W6"/>
    <mergeCell ref="B6:C6"/>
    <mergeCell ref="D6:E6"/>
    <mergeCell ref="F6:G6"/>
    <mergeCell ref="H6:I6"/>
    <mergeCell ref="J6:K6"/>
    <mergeCell ref="N6:O6"/>
    <mergeCell ref="P6:Q6"/>
  </mergeCells>
  <pageMargins left="0.2" right="0.22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showGridLines="0" tabSelected="1" zoomScale="90" zoomScaleNormal="90" workbookViewId="0"/>
  </sheetViews>
  <sheetFormatPr defaultColWidth="9" defaultRowHeight="24" x14ac:dyDescent="0.55000000000000004"/>
  <cols>
    <col min="1" max="1" width="7.125" style="66" customWidth="1"/>
    <col min="2" max="2" width="25.875" style="66" customWidth="1"/>
    <col min="3" max="3" width="27" style="66" customWidth="1"/>
    <col min="4" max="4" width="9.625" style="66" customWidth="1"/>
    <col min="5" max="7" width="9.125" style="66" customWidth="1"/>
    <col min="8" max="8" width="11" style="67" customWidth="1"/>
    <col min="9" max="12" width="9.125" style="66" customWidth="1"/>
    <col min="13" max="13" width="8" style="66" customWidth="1"/>
    <col min="14" max="14" width="9.125" style="66" customWidth="1"/>
    <col min="15" max="15" width="8.125" style="66" customWidth="1"/>
    <col min="16" max="16" width="9.125" style="66" customWidth="1"/>
    <col min="17" max="17" width="8.125" style="66" customWidth="1"/>
    <col min="18" max="18" width="9.125" style="66" customWidth="1"/>
    <col min="19" max="19" width="8.125" style="66" customWidth="1"/>
    <col min="20" max="20" width="14.25" style="68" customWidth="1"/>
    <col min="21" max="21" width="8.25" style="66" customWidth="1"/>
    <col min="22" max="22" width="12.625" style="68" customWidth="1"/>
    <col min="23" max="23" width="8" style="66" customWidth="1"/>
    <col min="24" max="24" width="12.75" style="68" customWidth="1"/>
    <col min="25" max="25" width="8.25" style="66" customWidth="1"/>
    <col min="26" max="26" width="10.125" style="66" customWidth="1"/>
    <col min="27" max="27" width="8.25" style="66" customWidth="1"/>
    <col min="28" max="28" width="9.875" style="66" customWidth="1"/>
    <col min="29" max="29" width="12.25" style="66" customWidth="1"/>
    <col min="30" max="30" width="31.75" style="66" customWidth="1"/>
    <col min="31" max="16384" width="9" style="66"/>
  </cols>
  <sheetData>
    <row r="1" spans="1:30" s="65" customFormat="1" x14ac:dyDescent="0.55000000000000004">
      <c r="A1" s="62" t="s">
        <v>50</v>
      </c>
      <c r="B1" s="62"/>
      <c r="C1" s="62"/>
      <c r="D1" s="62"/>
      <c r="E1" s="62"/>
      <c r="F1" s="62"/>
      <c r="G1" s="62"/>
      <c r="H1" s="63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4"/>
      <c r="U1" s="62"/>
      <c r="V1" s="64"/>
      <c r="W1" s="62"/>
      <c r="X1" s="64"/>
      <c r="Y1" s="62"/>
      <c r="Z1" s="62"/>
      <c r="AA1" s="62"/>
      <c r="AB1" s="62"/>
      <c r="AC1" s="62"/>
      <c r="AD1" s="62"/>
    </row>
    <row r="2" spans="1:30" x14ac:dyDescent="0.55000000000000004">
      <c r="A2" s="66" t="s">
        <v>254</v>
      </c>
    </row>
    <row r="3" spans="1:30" s="65" customFormat="1" x14ac:dyDescent="0.55000000000000004">
      <c r="A3" s="69" t="s">
        <v>0</v>
      </c>
      <c r="B3" s="70" t="s">
        <v>1</v>
      </c>
      <c r="C3" s="129" t="s">
        <v>48</v>
      </c>
      <c r="D3" s="135" t="s">
        <v>252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137" t="s">
        <v>26</v>
      </c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9"/>
      <c r="AC3" s="132" t="s">
        <v>238</v>
      </c>
      <c r="AD3" s="70" t="s">
        <v>15</v>
      </c>
    </row>
    <row r="4" spans="1:30" s="65" customFormat="1" x14ac:dyDescent="0.55000000000000004">
      <c r="A4" s="71" t="s">
        <v>2</v>
      </c>
      <c r="B4" s="72"/>
      <c r="C4" s="130"/>
      <c r="D4" s="73" t="s">
        <v>6</v>
      </c>
      <c r="E4" s="128" t="s">
        <v>27</v>
      </c>
      <c r="F4" s="128"/>
      <c r="G4" s="147" t="s">
        <v>12</v>
      </c>
      <c r="H4" s="147"/>
      <c r="I4" s="128" t="s">
        <v>13</v>
      </c>
      <c r="J4" s="128"/>
      <c r="K4" s="128" t="s">
        <v>16</v>
      </c>
      <c r="L4" s="128"/>
      <c r="M4" s="128" t="s">
        <v>17</v>
      </c>
      <c r="N4" s="128"/>
      <c r="O4" s="128" t="s">
        <v>47</v>
      </c>
      <c r="P4" s="128"/>
      <c r="Q4" s="128" t="s">
        <v>27</v>
      </c>
      <c r="R4" s="128"/>
      <c r="S4" s="128" t="s">
        <v>12</v>
      </c>
      <c r="T4" s="128"/>
      <c r="U4" s="128" t="s">
        <v>13</v>
      </c>
      <c r="V4" s="128"/>
      <c r="W4" s="128" t="s">
        <v>16</v>
      </c>
      <c r="X4" s="128"/>
      <c r="Y4" s="128" t="s">
        <v>17</v>
      </c>
      <c r="Z4" s="128"/>
      <c r="AA4" s="128" t="s">
        <v>47</v>
      </c>
      <c r="AB4" s="128"/>
      <c r="AC4" s="133"/>
      <c r="AD4" s="72"/>
    </row>
    <row r="5" spans="1:30" s="65" customFormat="1" x14ac:dyDescent="0.55000000000000004">
      <c r="A5" s="74" t="s">
        <v>3</v>
      </c>
      <c r="B5" s="75"/>
      <c r="C5" s="131"/>
      <c r="E5" s="76" t="s">
        <v>23</v>
      </c>
      <c r="F5" s="76" t="s">
        <v>24</v>
      </c>
      <c r="G5" s="148" t="s">
        <v>23</v>
      </c>
      <c r="H5" s="148" t="s">
        <v>24</v>
      </c>
      <c r="I5" s="76" t="s">
        <v>23</v>
      </c>
      <c r="J5" s="76" t="s">
        <v>24</v>
      </c>
      <c r="K5" s="76" t="s">
        <v>23</v>
      </c>
      <c r="L5" s="76" t="s">
        <v>24</v>
      </c>
      <c r="M5" s="76" t="s">
        <v>23</v>
      </c>
      <c r="N5" s="76" t="s">
        <v>24</v>
      </c>
      <c r="O5" s="76" t="s">
        <v>23</v>
      </c>
      <c r="P5" s="76" t="s">
        <v>24</v>
      </c>
      <c r="Q5" s="76" t="s">
        <v>23</v>
      </c>
      <c r="R5" s="76" t="s">
        <v>24</v>
      </c>
      <c r="S5" s="76" t="s">
        <v>23</v>
      </c>
      <c r="T5" s="77" t="s">
        <v>24</v>
      </c>
      <c r="U5" s="76" t="s">
        <v>23</v>
      </c>
      <c r="V5" s="77" t="s">
        <v>24</v>
      </c>
      <c r="W5" s="76" t="s">
        <v>23</v>
      </c>
      <c r="X5" s="77" t="s">
        <v>24</v>
      </c>
      <c r="Y5" s="76" t="s">
        <v>23</v>
      </c>
      <c r="Z5" s="76" t="s">
        <v>24</v>
      </c>
      <c r="AA5" s="76" t="s">
        <v>23</v>
      </c>
      <c r="AB5" s="76" t="s">
        <v>24</v>
      </c>
      <c r="AC5" s="134"/>
      <c r="AD5" s="75"/>
    </row>
    <row r="6" spans="1:30" s="65" customFormat="1" x14ac:dyDescent="0.55000000000000004">
      <c r="A6" s="78" t="s">
        <v>4</v>
      </c>
      <c r="B6" s="79"/>
      <c r="C6" s="79"/>
      <c r="D6" s="79">
        <f>+D7</f>
        <v>0</v>
      </c>
      <c r="E6" s="79">
        <f t="shared" ref="E6:AB6" si="0">+E7</f>
        <v>0</v>
      </c>
      <c r="F6" s="79">
        <f t="shared" si="0"/>
        <v>0</v>
      </c>
      <c r="G6" s="149">
        <f t="shared" si="0"/>
        <v>0</v>
      </c>
      <c r="H6" s="149">
        <f t="shared" si="0"/>
        <v>15</v>
      </c>
      <c r="I6" s="80">
        <f t="shared" si="0"/>
        <v>0</v>
      </c>
      <c r="J6" s="79">
        <f t="shared" si="0"/>
        <v>4</v>
      </c>
      <c r="K6" s="79">
        <f t="shared" si="0"/>
        <v>0</v>
      </c>
      <c r="L6" s="79">
        <f t="shared" si="0"/>
        <v>3</v>
      </c>
      <c r="M6" s="79">
        <f t="shared" si="0"/>
        <v>0</v>
      </c>
      <c r="N6" s="79">
        <f t="shared" si="0"/>
        <v>1</v>
      </c>
      <c r="O6" s="79">
        <f t="shared" si="0"/>
        <v>0</v>
      </c>
      <c r="P6" s="79">
        <f t="shared" si="0"/>
        <v>1</v>
      </c>
      <c r="Q6" s="79">
        <f t="shared" si="0"/>
        <v>0</v>
      </c>
      <c r="R6" s="79">
        <f t="shared" si="0"/>
        <v>0</v>
      </c>
      <c r="S6" s="79">
        <f t="shared" si="0"/>
        <v>0</v>
      </c>
      <c r="T6" s="81">
        <f t="shared" si="0"/>
        <v>2219630</v>
      </c>
      <c r="U6" s="79">
        <f t="shared" si="0"/>
        <v>0</v>
      </c>
      <c r="V6" s="81">
        <f t="shared" si="0"/>
        <v>77400</v>
      </c>
      <c r="W6" s="79">
        <f t="shared" si="0"/>
        <v>0</v>
      </c>
      <c r="X6" s="81">
        <f t="shared" si="0"/>
        <v>384500</v>
      </c>
      <c r="Y6" s="79">
        <f t="shared" si="0"/>
        <v>0</v>
      </c>
      <c r="Z6" s="79">
        <f t="shared" si="0"/>
        <v>9500</v>
      </c>
      <c r="AA6" s="79">
        <f t="shared" si="0"/>
        <v>0</v>
      </c>
      <c r="AB6" s="79">
        <f t="shared" si="0"/>
        <v>9500</v>
      </c>
      <c r="AC6" s="79"/>
      <c r="AD6" s="82"/>
    </row>
    <row r="7" spans="1:30" s="65" customFormat="1" ht="27" x14ac:dyDescent="0.6">
      <c r="A7" s="83" t="s">
        <v>21</v>
      </c>
      <c r="B7" s="84"/>
      <c r="C7" s="84"/>
      <c r="D7" s="85">
        <f>+D8+D101+D128</f>
        <v>0</v>
      </c>
      <c r="E7" s="85">
        <f>+E8+E101+E128</f>
        <v>0</v>
      </c>
      <c r="F7" s="85">
        <f>+F8+F101+F128</f>
        <v>0</v>
      </c>
      <c r="G7" s="150">
        <f>+G8+G101+G128</f>
        <v>0</v>
      </c>
      <c r="H7" s="150">
        <f>SUM(H9:H135)</f>
        <v>15</v>
      </c>
      <c r="I7" s="85">
        <f t="shared" ref="I7" si="1">SUM(I9:I11)</f>
        <v>0</v>
      </c>
      <c r="J7" s="85">
        <f t="shared" ref="J7:P7" si="2">SUM(J9:J135)</f>
        <v>4</v>
      </c>
      <c r="K7" s="85">
        <f t="shared" si="2"/>
        <v>0</v>
      </c>
      <c r="L7" s="85">
        <f t="shared" si="2"/>
        <v>3</v>
      </c>
      <c r="M7" s="85">
        <f t="shared" si="2"/>
        <v>0</v>
      </c>
      <c r="N7" s="85">
        <f t="shared" si="2"/>
        <v>1</v>
      </c>
      <c r="O7" s="85">
        <f t="shared" si="2"/>
        <v>0</v>
      </c>
      <c r="P7" s="85">
        <f t="shared" si="2"/>
        <v>1</v>
      </c>
      <c r="Q7" s="85">
        <f>+Q8+Q101+Q128</f>
        <v>0</v>
      </c>
      <c r="R7" s="85">
        <f>+R8+R101+R128</f>
        <v>0</v>
      </c>
      <c r="S7" s="85">
        <f>+S8+S101+S128</f>
        <v>0</v>
      </c>
      <c r="T7" s="86">
        <f t="shared" ref="T7:AB7" si="3">SUM(T9:T135)</f>
        <v>2219630</v>
      </c>
      <c r="U7" s="85">
        <f t="shared" si="3"/>
        <v>0</v>
      </c>
      <c r="V7" s="86">
        <f t="shared" si="3"/>
        <v>77400</v>
      </c>
      <c r="W7" s="85">
        <f t="shared" si="3"/>
        <v>0</v>
      </c>
      <c r="X7" s="86">
        <f t="shared" si="3"/>
        <v>384500</v>
      </c>
      <c r="Y7" s="85">
        <f t="shared" si="3"/>
        <v>0</v>
      </c>
      <c r="Z7" s="85">
        <f t="shared" si="3"/>
        <v>9500</v>
      </c>
      <c r="AA7" s="85">
        <f t="shared" si="3"/>
        <v>0</v>
      </c>
      <c r="AB7" s="85">
        <f t="shared" si="3"/>
        <v>9500</v>
      </c>
      <c r="AC7" s="85"/>
      <c r="AD7" s="87"/>
    </row>
    <row r="8" spans="1:30" x14ac:dyDescent="0.55000000000000004">
      <c r="A8" s="88"/>
      <c r="B8" s="89" t="s">
        <v>18</v>
      </c>
      <c r="C8" s="90"/>
      <c r="D8" s="88"/>
      <c r="E8" s="88"/>
      <c r="F8" s="88"/>
      <c r="G8" s="151"/>
      <c r="H8" s="151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91"/>
      <c r="U8" s="88"/>
      <c r="V8" s="91"/>
      <c r="W8" s="88"/>
      <c r="X8" s="91"/>
      <c r="Y8" s="88"/>
      <c r="Z8" s="88"/>
      <c r="AA8" s="88"/>
      <c r="AB8" s="88"/>
      <c r="AC8" s="88"/>
      <c r="AD8" s="92"/>
    </row>
    <row r="9" spans="1:30" x14ac:dyDescent="0.55000000000000004">
      <c r="A9" s="88"/>
      <c r="B9" s="93" t="s">
        <v>78</v>
      </c>
      <c r="C9" s="94" t="s">
        <v>74</v>
      </c>
      <c r="D9" s="95" t="s">
        <v>70</v>
      </c>
      <c r="E9" s="88"/>
      <c r="F9" s="88"/>
      <c r="G9" s="151"/>
      <c r="H9" s="151">
        <v>6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91">
        <f>19900*6</f>
        <v>119400</v>
      </c>
      <c r="U9" s="88"/>
      <c r="V9" s="91"/>
      <c r="W9" s="88"/>
      <c r="X9" s="91"/>
      <c r="Y9" s="88"/>
      <c r="Z9" s="88"/>
      <c r="AA9" s="88"/>
      <c r="AB9" s="88"/>
      <c r="AC9" s="88" t="s">
        <v>239</v>
      </c>
      <c r="AD9" s="92" t="s">
        <v>65</v>
      </c>
    </row>
    <row r="10" spans="1:30" x14ac:dyDescent="0.55000000000000004">
      <c r="A10" s="88"/>
      <c r="B10" s="96"/>
      <c r="C10" s="97" t="s">
        <v>75</v>
      </c>
      <c r="D10" s="98"/>
      <c r="E10" s="88"/>
      <c r="F10" s="88"/>
      <c r="G10" s="151"/>
      <c r="H10" s="151"/>
      <c r="I10" s="99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91"/>
      <c r="U10" s="88"/>
      <c r="V10" s="91"/>
      <c r="W10" s="88"/>
      <c r="X10" s="91"/>
      <c r="Y10" s="88"/>
      <c r="Z10" s="88"/>
      <c r="AA10" s="88"/>
      <c r="AB10" s="88"/>
      <c r="AC10" s="88"/>
      <c r="AD10" s="92" t="s">
        <v>66</v>
      </c>
    </row>
    <row r="11" spans="1:30" x14ac:dyDescent="0.55000000000000004">
      <c r="A11" s="88"/>
      <c r="B11" s="96"/>
      <c r="C11" s="100" t="s">
        <v>76</v>
      </c>
      <c r="D11" s="98"/>
      <c r="E11" s="88"/>
      <c r="F11" s="88"/>
      <c r="G11" s="151"/>
      <c r="H11" s="151"/>
      <c r="I11" s="99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91"/>
      <c r="U11" s="88"/>
      <c r="V11" s="91"/>
      <c r="W11" s="88"/>
      <c r="X11" s="91"/>
      <c r="Y11" s="88"/>
      <c r="Z11" s="88"/>
      <c r="AA11" s="88"/>
      <c r="AB11" s="88"/>
      <c r="AC11" s="88"/>
      <c r="AD11" s="92" t="s">
        <v>67</v>
      </c>
    </row>
    <row r="12" spans="1:30" x14ac:dyDescent="0.55000000000000004">
      <c r="A12" s="88"/>
      <c r="B12" s="101"/>
      <c r="C12" s="102" t="s">
        <v>77</v>
      </c>
      <c r="D12" s="98"/>
      <c r="E12" s="88"/>
      <c r="F12" s="88"/>
      <c r="G12" s="151"/>
      <c r="H12" s="151"/>
      <c r="I12" s="99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91"/>
      <c r="U12" s="88"/>
      <c r="V12" s="91"/>
      <c r="W12" s="88"/>
      <c r="X12" s="91"/>
      <c r="Y12" s="88"/>
      <c r="Z12" s="88"/>
      <c r="AA12" s="88"/>
      <c r="AB12" s="88"/>
      <c r="AC12" s="88"/>
      <c r="AD12" s="92" t="s">
        <v>68</v>
      </c>
    </row>
    <row r="13" spans="1:30" x14ac:dyDescent="0.55000000000000004">
      <c r="A13" s="88"/>
      <c r="B13" s="103"/>
      <c r="C13" s="94"/>
      <c r="D13" s="88"/>
      <c r="E13" s="88"/>
      <c r="F13" s="88"/>
      <c r="G13" s="151"/>
      <c r="H13" s="151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91"/>
      <c r="U13" s="88"/>
      <c r="V13" s="91"/>
      <c r="W13" s="88"/>
      <c r="X13" s="91"/>
      <c r="Y13" s="88"/>
      <c r="Z13" s="88"/>
      <c r="AA13" s="88"/>
      <c r="AB13" s="88"/>
      <c r="AC13" s="88"/>
      <c r="AD13" s="92" t="s">
        <v>116</v>
      </c>
    </row>
    <row r="14" spans="1:30" x14ac:dyDescent="0.55000000000000004">
      <c r="A14" s="88"/>
      <c r="B14" s="103"/>
      <c r="C14" s="94"/>
      <c r="D14" s="88"/>
      <c r="E14" s="88"/>
      <c r="F14" s="88"/>
      <c r="G14" s="151"/>
      <c r="H14" s="151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91"/>
      <c r="U14" s="88"/>
      <c r="V14" s="91"/>
      <c r="W14" s="88"/>
      <c r="X14" s="91"/>
      <c r="Y14" s="88"/>
      <c r="Z14" s="88"/>
      <c r="AA14" s="88"/>
      <c r="AB14" s="88"/>
      <c r="AC14" s="88"/>
      <c r="AD14" s="92"/>
    </row>
    <row r="15" spans="1:30" ht="27" x14ac:dyDescent="0.6">
      <c r="A15" s="88"/>
      <c r="B15" s="104" t="s">
        <v>244</v>
      </c>
      <c r="C15" s="94" t="s">
        <v>98</v>
      </c>
      <c r="D15" s="105" t="s">
        <v>70</v>
      </c>
      <c r="E15" s="88"/>
      <c r="F15" s="88"/>
      <c r="G15" s="151"/>
      <c r="H15" s="151">
        <v>1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91"/>
      <c r="U15" s="88"/>
      <c r="V15" s="91"/>
      <c r="W15" s="88"/>
      <c r="X15" s="91"/>
      <c r="Y15" s="88"/>
      <c r="Z15" s="88"/>
      <c r="AA15" s="88"/>
      <c r="AB15" s="88"/>
      <c r="AC15" s="88" t="s">
        <v>239</v>
      </c>
      <c r="AD15" s="106" t="s">
        <v>113</v>
      </c>
    </row>
    <row r="16" spans="1:30" x14ac:dyDescent="0.55000000000000004">
      <c r="A16" s="88"/>
      <c r="B16" s="104" t="s">
        <v>97</v>
      </c>
      <c r="C16" s="94" t="s">
        <v>99</v>
      </c>
      <c r="D16" s="88"/>
      <c r="E16" s="88"/>
      <c r="F16" s="88"/>
      <c r="G16" s="151"/>
      <c r="H16" s="151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91"/>
      <c r="U16" s="88"/>
      <c r="V16" s="91"/>
      <c r="W16" s="88"/>
      <c r="X16" s="91"/>
      <c r="Y16" s="88"/>
      <c r="Z16" s="88"/>
      <c r="AA16" s="88"/>
      <c r="AB16" s="88"/>
      <c r="AC16" s="88"/>
      <c r="AD16" s="106" t="s">
        <v>122</v>
      </c>
    </row>
    <row r="17" spans="1:30" x14ac:dyDescent="0.55000000000000004">
      <c r="A17" s="88"/>
      <c r="B17" s="104"/>
      <c r="C17" s="94" t="s">
        <v>253</v>
      </c>
      <c r="D17" s="88"/>
      <c r="E17" s="88"/>
      <c r="F17" s="88"/>
      <c r="G17" s="151"/>
      <c r="H17" s="151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91"/>
      <c r="U17" s="88"/>
      <c r="V17" s="91"/>
      <c r="W17" s="88"/>
      <c r="X17" s="91"/>
      <c r="Y17" s="88"/>
      <c r="Z17" s="88"/>
      <c r="AA17" s="88"/>
      <c r="AB17" s="88"/>
      <c r="AC17" s="88"/>
      <c r="AD17" s="106" t="s">
        <v>110</v>
      </c>
    </row>
    <row r="18" spans="1:30" x14ac:dyDescent="0.55000000000000004">
      <c r="A18" s="88"/>
      <c r="B18" s="104"/>
      <c r="C18" s="94" t="s">
        <v>100</v>
      </c>
      <c r="D18" s="88"/>
      <c r="E18" s="88"/>
      <c r="F18" s="88"/>
      <c r="G18" s="151"/>
      <c r="H18" s="151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91"/>
      <c r="U18" s="88"/>
      <c r="V18" s="91"/>
      <c r="W18" s="88"/>
      <c r="X18" s="91"/>
      <c r="Y18" s="88"/>
      <c r="Z18" s="88"/>
      <c r="AA18" s="88"/>
      <c r="AB18" s="88"/>
      <c r="AC18" s="88"/>
      <c r="AD18" s="106" t="s">
        <v>111</v>
      </c>
    </row>
    <row r="19" spans="1:30" x14ac:dyDescent="0.55000000000000004">
      <c r="A19" s="88"/>
      <c r="B19" s="104"/>
      <c r="C19" s="94" t="s">
        <v>101</v>
      </c>
      <c r="D19" s="88"/>
      <c r="E19" s="88"/>
      <c r="F19" s="88"/>
      <c r="G19" s="151"/>
      <c r="H19" s="151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91"/>
      <c r="U19" s="88"/>
      <c r="V19" s="91"/>
      <c r="W19" s="88"/>
      <c r="X19" s="91"/>
      <c r="Y19" s="88"/>
      <c r="Z19" s="88"/>
      <c r="AA19" s="88"/>
      <c r="AB19" s="88"/>
      <c r="AC19" s="88"/>
      <c r="AD19" s="106"/>
    </row>
    <row r="20" spans="1:30" x14ac:dyDescent="0.55000000000000004">
      <c r="A20" s="88"/>
      <c r="B20" s="104"/>
      <c r="C20" s="94" t="s">
        <v>102</v>
      </c>
      <c r="D20" s="88"/>
      <c r="E20" s="88"/>
      <c r="F20" s="88"/>
      <c r="G20" s="151"/>
      <c r="H20" s="151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91"/>
      <c r="U20" s="88"/>
      <c r="V20" s="91"/>
      <c r="W20" s="88"/>
      <c r="X20" s="91"/>
      <c r="Y20" s="88"/>
      <c r="Z20" s="88"/>
      <c r="AA20" s="88"/>
      <c r="AB20" s="88"/>
      <c r="AC20" s="88"/>
      <c r="AD20" s="107"/>
    </row>
    <row r="21" spans="1:30" x14ac:dyDescent="0.55000000000000004">
      <c r="A21" s="88"/>
      <c r="B21" s="104"/>
      <c r="C21" s="94" t="s">
        <v>103</v>
      </c>
      <c r="D21" s="88"/>
      <c r="E21" s="88"/>
      <c r="F21" s="88"/>
      <c r="G21" s="151"/>
      <c r="H21" s="151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91"/>
      <c r="U21" s="88"/>
      <c r="V21" s="91"/>
      <c r="W21" s="88"/>
      <c r="X21" s="91"/>
      <c r="Y21" s="88"/>
      <c r="Z21" s="88"/>
      <c r="AA21" s="88"/>
      <c r="AB21" s="88"/>
      <c r="AC21" s="88"/>
      <c r="AD21" s="107"/>
    </row>
    <row r="22" spans="1:30" x14ac:dyDescent="0.55000000000000004">
      <c r="A22" s="88"/>
      <c r="B22" s="104"/>
      <c r="C22" s="94" t="s">
        <v>104</v>
      </c>
      <c r="D22" s="88"/>
      <c r="E22" s="88"/>
      <c r="F22" s="88"/>
      <c r="G22" s="151"/>
      <c r="H22" s="151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91"/>
      <c r="U22" s="88"/>
      <c r="V22" s="91"/>
      <c r="W22" s="88"/>
      <c r="X22" s="91"/>
      <c r="Y22" s="88"/>
      <c r="Z22" s="88"/>
      <c r="AA22" s="88"/>
      <c r="AB22" s="88"/>
      <c r="AC22" s="88"/>
      <c r="AD22" s="107"/>
    </row>
    <row r="23" spans="1:30" x14ac:dyDescent="0.55000000000000004">
      <c r="A23" s="88"/>
      <c r="B23" s="104"/>
      <c r="C23" s="94" t="s">
        <v>105</v>
      </c>
      <c r="D23" s="88"/>
      <c r="E23" s="88"/>
      <c r="F23" s="88"/>
      <c r="G23" s="151"/>
      <c r="H23" s="151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91"/>
      <c r="U23" s="88"/>
      <c r="V23" s="91"/>
      <c r="W23" s="88"/>
      <c r="X23" s="91"/>
      <c r="Y23" s="88"/>
      <c r="Z23" s="88"/>
      <c r="AA23" s="88"/>
      <c r="AB23" s="88"/>
      <c r="AC23" s="88"/>
      <c r="AD23" s="107"/>
    </row>
    <row r="24" spans="1:30" x14ac:dyDescent="0.55000000000000004">
      <c r="A24" s="88"/>
      <c r="B24" s="104"/>
      <c r="C24" s="94" t="s">
        <v>106</v>
      </c>
      <c r="D24" s="88"/>
      <c r="E24" s="88"/>
      <c r="F24" s="88"/>
      <c r="G24" s="151"/>
      <c r="H24" s="151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91"/>
      <c r="U24" s="88"/>
      <c r="V24" s="91"/>
      <c r="W24" s="88"/>
      <c r="X24" s="91"/>
      <c r="Y24" s="88"/>
      <c r="Z24" s="88"/>
      <c r="AA24" s="88"/>
      <c r="AB24" s="88"/>
      <c r="AC24" s="88"/>
      <c r="AD24" s="107"/>
    </row>
    <row r="25" spans="1:30" x14ac:dyDescent="0.55000000000000004">
      <c r="A25" s="88"/>
      <c r="B25" s="104"/>
      <c r="C25" s="94" t="s">
        <v>107</v>
      </c>
      <c r="D25" s="88"/>
      <c r="E25" s="88"/>
      <c r="F25" s="88"/>
      <c r="G25" s="151"/>
      <c r="H25" s="151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91"/>
      <c r="U25" s="88"/>
      <c r="V25" s="91"/>
      <c r="W25" s="88"/>
      <c r="X25" s="91"/>
      <c r="Y25" s="88"/>
      <c r="Z25" s="88"/>
      <c r="AA25" s="88"/>
      <c r="AB25" s="88"/>
      <c r="AC25" s="88"/>
      <c r="AD25" s="107"/>
    </row>
    <row r="26" spans="1:30" x14ac:dyDescent="0.55000000000000004">
      <c r="A26" s="88"/>
      <c r="B26" s="104"/>
      <c r="C26" s="94" t="s">
        <v>108</v>
      </c>
      <c r="D26" s="88"/>
      <c r="E26" s="88"/>
      <c r="F26" s="88"/>
      <c r="G26" s="151"/>
      <c r="H26" s="151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91"/>
      <c r="U26" s="88"/>
      <c r="V26" s="91"/>
      <c r="W26" s="88"/>
      <c r="X26" s="91"/>
      <c r="Y26" s="88"/>
      <c r="Z26" s="88"/>
      <c r="AA26" s="88"/>
      <c r="AB26" s="88"/>
      <c r="AC26" s="88"/>
      <c r="AD26" s="107"/>
    </row>
    <row r="27" spans="1:30" x14ac:dyDescent="0.55000000000000004">
      <c r="A27" s="88"/>
      <c r="B27" s="104"/>
      <c r="C27" s="94" t="s">
        <v>109</v>
      </c>
      <c r="D27" s="88"/>
      <c r="E27" s="88"/>
      <c r="F27" s="88"/>
      <c r="G27" s="151"/>
      <c r="H27" s="151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91"/>
      <c r="U27" s="88"/>
      <c r="V27" s="91"/>
      <c r="W27" s="88"/>
      <c r="X27" s="91"/>
      <c r="Y27" s="88"/>
      <c r="Z27" s="88"/>
      <c r="AA27" s="88"/>
      <c r="AB27" s="88"/>
      <c r="AC27" s="88"/>
      <c r="AD27" s="107"/>
    </row>
    <row r="28" spans="1:30" x14ac:dyDescent="0.55000000000000004">
      <c r="A28" s="88"/>
      <c r="B28" s="104"/>
      <c r="C28" s="94"/>
      <c r="D28" s="88"/>
      <c r="E28" s="88"/>
      <c r="F28" s="88"/>
      <c r="G28" s="151"/>
      <c r="H28" s="151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91"/>
      <c r="U28" s="88"/>
      <c r="V28" s="91"/>
      <c r="W28" s="88"/>
      <c r="X28" s="91"/>
      <c r="Y28" s="88"/>
      <c r="Z28" s="88"/>
      <c r="AA28" s="88"/>
      <c r="AB28" s="88"/>
      <c r="AC28" s="88"/>
      <c r="AD28" s="107"/>
    </row>
    <row r="29" spans="1:30" x14ac:dyDescent="0.55000000000000004">
      <c r="A29" s="88"/>
      <c r="B29" s="104" t="s">
        <v>245</v>
      </c>
      <c r="C29" s="94" t="s">
        <v>69</v>
      </c>
      <c r="D29" s="88" t="s">
        <v>70</v>
      </c>
      <c r="E29" s="88"/>
      <c r="F29" s="88"/>
      <c r="G29" s="151"/>
      <c r="H29" s="151">
        <v>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91">
        <v>24500</v>
      </c>
      <c r="U29" s="88"/>
      <c r="V29" s="91"/>
      <c r="W29" s="88"/>
      <c r="X29" s="91"/>
      <c r="Y29" s="88"/>
      <c r="Z29" s="88"/>
      <c r="AA29" s="88"/>
      <c r="AB29" s="88"/>
      <c r="AC29" s="88" t="s">
        <v>239</v>
      </c>
      <c r="AD29" s="107" t="s">
        <v>113</v>
      </c>
    </row>
    <row r="30" spans="1:30" x14ac:dyDescent="0.55000000000000004">
      <c r="A30" s="88"/>
      <c r="B30" s="104" t="s">
        <v>112</v>
      </c>
      <c r="C30" s="94"/>
      <c r="D30" s="88"/>
      <c r="E30" s="88"/>
      <c r="F30" s="88"/>
      <c r="G30" s="151"/>
      <c r="H30" s="151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91"/>
      <c r="U30" s="88"/>
      <c r="V30" s="91"/>
      <c r="W30" s="88"/>
      <c r="X30" s="91"/>
      <c r="Y30" s="88"/>
      <c r="Z30" s="88"/>
      <c r="AA30" s="88"/>
      <c r="AB30" s="88"/>
      <c r="AC30" s="88"/>
      <c r="AD30" s="107" t="s">
        <v>114</v>
      </c>
    </row>
    <row r="31" spans="1:30" x14ac:dyDescent="0.55000000000000004">
      <c r="A31" s="88"/>
      <c r="B31" s="104"/>
      <c r="C31" s="94"/>
      <c r="D31" s="88"/>
      <c r="E31" s="88"/>
      <c r="F31" s="88"/>
      <c r="G31" s="151"/>
      <c r="H31" s="151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91"/>
      <c r="U31" s="88"/>
      <c r="V31" s="91"/>
      <c r="W31" s="88"/>
      <c r="X31" s="91"/>
      <c r="Y31" s="88"/>
      <c r="Z31" s="88"/>
      <c r="AA31" s="88"/>
      <c r="AB31" s="88"/>
      <c r="AC31" s="88"/>
      <c r="AD31" s="107" t="s">
        <v>115</v>
      </c>
    </row>
    <row r="32" spans="1:30" x14ac:dyDescent="0.55000000000000004">
      <c r="A32" s="88"/>
      <c r="B32" s="104"/>
      <c r="C32" s="94"/>
      <c r="D32" s="88"/>
      <c r="E32" s="88"/>
      <c r="F32" s="88"/>
      <c r="G32" s="151"/>
      <c r="H32" s="151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91"/>
      <c r="U32" s="88"/>
      <c r="V32" s="91"/>
      <c r="W32" s="88"/>
      <c r="X32" s="91"/>
      <c r="Y32" s="88"/>
      <c r="Z32" s="88"/>
      <c r="AA32" s="88"/>
      <c r="AB32" s="88"/>
      <c r="AC32" s="88"/>
      <c r="AD32" s="107" t="s">
        <v>111</v>
      </c>
    </row>
    <row r="33" spans="1:30" x14ac:dyDescent="0.55000000000000004">
      <c r="A33" s="88"/>
      <c r="B33" s="104"/>
      <c r="C33" s="94"/>
      <c r="D33" s="88"/>
      <c r="E33" s="88"/>
      <c r="F33" s="88"/>
      <c r="G33" s="151"/>
      <c r="H33" s="151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91"/>
      <c r="U33" s="88"/>
      <c r="V33" s="91"/>
      <c r="W33" s="88"/>
      <c r="X33" s="91"/>
      <c r="Y33" s="88"/>
      <c r="Z33" s="88"/>
      <c r="AA33" s="88"/>
      <c r="AB33" s="88"/>
      <c r="AC33" s="88"/>
      <c r="AD33" s="107" t="s">
        <v>125</v>
      </c>
    </row>
    <row r="34" spans="1:30" x14ac:dyDescent="0.55000000000000004">
      <c r="A34" s="88"/>
      <c r="B34" s="104"/>
      <c r="C34" s="94"/>
      <c r="D34" s="88"/>
      <c r="E34" s="88"/>
      <c r="F34" s="88"/>
      <c r="G34" s="151"/>
      <c r="H34" s="151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91"/>
      <c r="U34" s="88"/>
      <c r="V34" s="91"/>
      <c r="W34" s="88"/>
      <c r="X34" s="91"/>
      <c r="Y34" s="88"/>
      <c r="Z34" s="88"/>
      <c r="AA34" s="88"/>
      <c r="AB34" s="88"/>
      <c r="AC34" s="88"/>
      <c r="AD34" s="107"/>
    </row>
    <row r="35" spans="1:30" x14ac:dyDescent="0.55000000000000004">
      <c r="A35" s="88"/>
      <c r="B35" s="104" t="s">
        <v>246</v>
      </c>
      <c r="C35" s="94" t="s">
        <v>118</v>
      </c>
      <c r="D35" s="88" t="s">
        <v>70</v>
      </c>
      <c r="E35" s="88"/>
      <c r="F35" s="88"/>
      <c r="G35" s="151"/>
      <c r="H35" s="151">
        <v>1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91">
        <v>14100</v>
      </c>
      <c r="U35" s="88"/>
      <c r="V35" s="91"/>
      <c r="W35" s="88"/>
      <c r="X35" s="91"/>
      <c r="Y35" s="88"/>
      <c r="Z35" s="88"/>
      <c r="AA35" s="88"/>
      <c r="AB35" s="88"/>
      <c r="AC35" s="88" t="s">
        <v>239</v>
      </c>
      <c r="AD35" s="107" t="s">
        <v>123</v>
      </c>
    </row>
    <row r="36" spans="1:30" x14ac:dyDescent="0.55000000000000004">
      <c r="A36" s="88"/>
      <c r="B36" s="104" t="s">
        <v>117</v>
      </c>
      <c r="C36" s="94" t="s">
        <v>119</v>
      </c>
      <c r="D36" s="88"/>
      <c r="E36" s="88"/>
      <c r="F36" s="88"/>
      <c r="G36" s="151"/>
      <c r="H36" s="151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91"/>
      <c r="U36" s="88"/>
      <c r="V36" s="91"/>
      <c r="W36" s="88"/>
      <c r="X36" s="91"/>
      <c r="Y36" s="88"/>
      <c r="Z36" s="88"/>
      <c r="AA36" s="88"/>
      <c r="AB36" s="88"/>
      <c r="AC36" s="88"/>
      <c r="AD36" s="107" t="s">
        <v>124</v>
      </c>
    </row>
    <row r="37" spans="1:30" x14ac:dyDescent="0.55000000000000004">
      <c r="A37" s="88"/>
      <c r="B37" s="104"/>
      <c r="C37" s="94" t="s">
        <v>120</v>
      </c>
      <c r="D37" s="88"/>
      <c r="E37" s="88"/>
      <c r="F37" s="88"/>
      <c r="G37" s="151"/>
      <c r="H37" s="151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91"/>
      <c r="U37" s="88"/>
      <c r="V37" s="91"/>
      <c r="W37" s="88"/>
      <c r="X37" s="91"/>
      <c r="Y37" s="88"/>
      <c r="Z37" s="88"/>
      <c r="AA37" s="88"/>
      <c r="AB37" s="88"/>
      <c r="AC37" s="88"/>
      <c r="AD37" s="107" t="s">
        <v>125</v>
      </c>
    </row>
    <row r="38" spans="1:30" x14ac:dyDescent="0.55000000000000004">
      <c r="A38" s="88"/>
      <c r="B38" s="104"/>
      <c r="C38" s="94" t="s">
        <v>121</v>
      </c>
      <c r="D38" s="88"/>
      <c r="E38" s="88"/>
      <c r="F38" s="88"/>
      <c r="G38" s="151"/>
      <c r="H38" s="151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91"/>
      <c r="U38" s="88"/>
      <c r="V38" s="91"/>
      <c r="W38" s="88"/>
      <c r="X38" s="91"/>
      <c r="Y38" s="88"/>
      <c r="Z38" s="88"/>
      <c r="AA38" s="88"/>
      <c r="AB38" s="88"/>
      <c r="AC38" s="88"/>
      <c r="AD38" s="107"/>
    </row>
    <row r="39" spans="1:30" x14ac:dyDescent="0.55000000000000004">
      <c r="A39" s="88"/>
      <c r="B39" s="104"/>
      <c r="C39" s="94"/>
      <c r="D39" s="88"/>
      <c r="E39" s="88"/>
      <c r="F39" s="88"/>
      <c r="G39" s="151"/>
      <c r="H39" s="151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91"/>
      <c r="U39" s="88"/>
      <c r="V39" s="91"/>
      <c r="W39" s="88"/>
      <c r="X39" s="91"/>
      <c r="Y39" s="88"/>
      <c r="Z39" s="88"/>
      <c r="AA39" s="88"/>
      <c r="AB39" s="88"/>
      <c r="AC39" s="88"/>
      <c r="AD39" s="107"/>
    </row>
    <row r="40" spans="1:30" x14ac:dyDescent="0.55000000000000004">
      <c r="A40" s="88"/>
      <c r="B40" s="104" t="s">
        <v>247</v>
      </c>
      <c r="C40" s="94" t="s">
        <v>127</v>
      </c>
      <c r="D40" s="88" t="s">
        <v>70</v>
      </c>
      <c r="E40" s="88"/>
      <c r="F40" s="88"/>
      <c r="G40" s="151"/>
      <c r="H40" s="151">
        <v>1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91">
        <v>7680</v>
      </c>
      <c r="U40" s="88"/>
      <c r="V40" s="91"/>
      <c r="W40" s="88"/>
      <c r="X40" s="91"/>
      <c r="Y40" s="88"/>
      <c r="Z40" s="88"/>
      <c r="AA40" s="88"/>
      <c r="AB40" s="88"/>
      <c r="AC40" s="88" t="s">
        <v>239</v>
      </c>
      <c r="AD40" s="107" t="s">
        <v>136</v>
      </c>
    </row>
    <row r="41" spans="1:30" x14ac:dyDescent="0.55000000000000004">
      <c r="A41" s="88"/>
      <c r="B41" s="104" t="s">
        <v>126</v>
      </c>
      <c r="C41" s="94" t="s">
        <v>128</v>
      </c>
      <c r="D41" s="88"/>
      <c r="E41" s="88"/>
      <c r="F41" s="88"/>
      <c r="G41" s="151"/>
      <c r="H41" s="151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91"/>
      <c r="U41" s="88"/>
      <c r="V41" s="91"/>
      <c r="W41" s="88"/>
      <c r="X41" s="91"/>
      <c r="Y41" s="88"/>
      <c r="Z41" s="88"/>
      <c r="AA41" s="88"/>
      <c r="AB41" s="88"/>
      <c r="AC41" s="88"/>
      <c r="AD41" s="107" t="s">
        <v>137</v>
      </c>
    </row>
    <row r="42" spans="1:30" x14ac:dyDescent="0.55000000000000004">
      <c r="A42" s="88"/>
      <c r="B42" s="104"/>
      <c r="C42" s="94" t="s">
        <v>129</v>
      </c>
      <c r="D42" s="88"/>
      <c r="E42" s="88"/>
      <c r="F42" s="88"/>
      <c r="G42" s="151"/>
      <c r="H42" s="151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91"/>
      <c r="U42" s="88"/>
      <c r="V42" s="91"/>
      <c r="W42" s="88"/>
      <c r="X42" s="91"/>
      <c r="Y42" s="88"/>
      <c r="Z42" s="88"/>
      <c r="AA42" s="88"/>
      <c r="AB42" s="88"/>
      <c r="AC42" s="88"/>
      <c r="AD42" s="107"/>
    </row>
    <row r="43" spans="1:30" x14ac:dyDescent="0.55000000000000004">
      <c r="A43" s="88"/>
      <c r="B43" s="104"/>
      <c r="C43" s="94" t="s">
        <v>130</v>
      </c>
      <c r="D43" s="88"/>
      <c r="E43" s="88"/>
      <c r="F43" s="88"/>
      <c r="G43" s="151"/>
      <c r="H43" s="151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91"/>
      <c r="U43" s="88"/>
      <c r="V43" s="91"/>
      <c r="W43" s="88"/>
      <c r="X43" s="91"/>
      <c r="Y43" s="88"/>
      <c r="Z43" s="88"/>
      <c r="AA43" s="88"/>
      <c r="AB43" s="88"/>
      <c r="AC43" s="88"/>
      <c r="AD43" s="107"/>
    </row>
    <row r="44" spans="1:30" x14ac:dyDescent="0.55000000000000004">
      <c r="A44" s="88"/>
      <c r="B44" s="97"/>
      <c r="C44" s="94" t="s">
        <v>131</v>
      </c>
      <c r="D44" s="88"/>
      <c r="E44" s="88"/>
      <c r="F44" s="88"/>
      <c r="G44" s="151"/>
      <c r="H44" s="151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91"/>
      <c r="U44" s="88"/>
      <c r="V44" s="91"/>
      <c r="W44" s="88"/>
      <c r="X44" s="91"/>
      <c r="Y44" s="88"/>
      <c r="Z44" s="88"/>
      <c r="AA44" s="88"/>
      <c r="AB44" s="88"/>
      <c r="AC44" s="88"/>
      <c r="AD44" s="107"/>
    </row>
    <row r="45" spans="1:30" x14ac:dyDescent="0.55000000000000004">
      <c r="A45" s="88"/>
      <c r="B45" s="97"/>
      <c r="C45" s="94" t="s">
        <v>132</v>
      </c>
      <c r="D45" s="88"/>
      <c r="E45" s="88"/>
      <c r="F45" s="88"/>
      <c r="G45" s="151"/>
      <c r="H45" s="151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91"/>
      <c r="U45" s="88"/>
      <c r="V45" s="91"/>
      <c r="W45" s="88"/>
      <c r="X45" s="91"/>
      <c r="Y45" s="88"/>
      <c r="Z45" s="88"/>
      <c r="AA45" s="88"/>
      <c r="AB45" s="88"/>
      <c r="AC45" s="88"/>
      <c r="AD45" s="107"/>
    </row>
    <row r="46" spans="1:30" x14ac:dyDescent="0.55000000000000004">
      <c r="A46" s="88"/>
      <c r="B46" s="97"/>
      <c r="C46" s="94" t="s">
        <v>133</v>
      </c>
      <c r="D46" s="88"/>
      <c r="E46" s="88"/>
      <c r="F46" s="88"/>
      <c r="G46" s="151"/>
      <c r="H46" s="151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91"/>
      <c r="U46" s="88"/>
      <c r="V46" s="91"/>
      <c r="W46" s="88"/>
      <c r="X46" s="91"/>
      <c r="Y46" s="88"/>
      <c r="Z46" s="88"/>
      <c r="AA46" s="88"/>
      <c r="AB46" s="88"/>
      <c r="AC46" s="88"/>
      <c r="AD46" s="107"/>
    </row>
    <row r="47" spans="1:30" x14ac:dyDescent="0.55000000000000004">
      <c r="A47" s="108"/>
      <c r="B47" s="109"/>
      <c r="C47" s="110" t="s">
        <v>134</v>
      </c>
      <c r="D47" s="108"/>
      <c r="E47" s="108"/>
      <c r="F47" s="108"/>
      <c r="G47" s="152"/>
      <c r="H47" s="152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11"/>
      <c r="U47" s="108"/>
      <c r="V47" s="111"/>
      <c r="W47" s="108"/>
      <c r="X47" s="111"/>
      <c r="Y47" s="108"/>
      <c r="Z47" s="108"/>
      <c r="AA47" s="108"/>
      <c r="AB47" s="108"/>
      <c r="AC47" s="108"/>
      <c r="AD47" s="112"/>
    </row>
    <row r="48" spans="1:30" x14ac:dyDescent="0.55000000000000004">
      <c r="A48" s="118"/>
      <c r="B48" s="119"/>
      <c r="C48" s="120" t="s">
        <v>135</v>
      </c>
      <c r="D48" s="118"/>
      <c r="E48" s="118"/>
      <c r="F48" s="118"/>
      <c r="G48" s="153"/>
      <c r="H48" s="153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21"/>
      <c r="U48" s="118"/>
      <c r="V48" s="121"/>
      <c r="W48" s="118"/>
      <c r="X48" s="121"/>
      <c r="Y48" s="118"/>
      <c r="Z48" s="118"/>
      <c r="AA48" s="118"/>
      <c r="AB48" s="118"/>
      <c r="AC48" s="118"/>
      <c r="AD48" s="122"/>
    </row>
    <row r="49" spans="1:30" x14ac:dyDescent="0.55000000000000004">
      <c r="A49" s="88"/>
      <c r="B49" s="104" t="s">
        <v>248</v>
      </c>
      <c r="C49" s="94" t="s">
        <v>139</v>
      </c>
      <c r="D49" s="88" t="s">
        <v>70</v>
      </c>
      <c r="E49" s="88"/>
      <c r="F49" s="88"/>
      <c r="G49" s="151"/>
      <c r="H49" s="151">
        <v>1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91">
        <v>40000</v>
      </c>
      <c r="U49" s="88"/>
      <c r="V49" s="91"/>
      <c r="W49" s="88"/>
      <c r="X49" s="91"/>
      <c r="Y49" s="88"/>
      <c r="Z49" s="88"/>
      <c r="AA49" s="88"/>
      <c r="AB49" s="88"/>
      <c r="AC49" s="88" t="s">
        <v>239</v>
      </c>
      <c r="AD49" s="107" t="s">
        <v>149</v>
      </c>
    </row>
    <row r="50" spans="1:30" x14ac:dyDescent="0.55000000000000004">
      <c r="A50" s="88"/>
      <c r="B50" s="104" t="s">
        <v>138</v>
      </c>
      <c r="C50" s="94" t="s">
        <v>140</v>
      </c>
      <c r="D50" s="88"/>
      <c r="E50" s="88"/>
      <c r="F50" s="88"/>
      <c r="G50" s="151"/>
      <c r="H50" s="151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91"/>
      <c r="U50" s="88"/>
      <c r="V50" s="91"/>
      <c r="W50" s="88"/>
      <c r="X50" s="91"/>
      <c r="Y50" s="88"/>
      <c r="Z50" s="88"/>
      <c r="AA50" s="88"/>
      <c r="AB50" s="88"/>
      <c r="AC50" s="88"/>
      <c r="AD50" s="107" t="s">
        <v>150</v>
      </c>
    </row>
    <row r="51" spans="1:30" x14ac:dyDescent="0.55000000000000004">
      <c r="A51" s="88"/>
      <c r="B51" s="104"/>
      <c r="C51" s="94" t="s">
        <v>141</v>
      </c>
      <c r="D51" s="88"/>
      <c r="E51" s="88"/>
      <c r="F51" s="88"/>
      <c r="G51" s="151"/>
      <c r="H51" s="151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91"/>
      <c r="U51" s="88"/>
      <c r="V51" s="91"/>
      <c r="W51" s="88"/>
      <c r="X51" s="91"/>
      <c r="Y51" s="88"/>
      <c r="Z51" s="88"/>
      <c r="AA51" s="88"/>
      <c r="AB51" s="88"/>
      <c r="AC51" s="88"/>
      <c r="AD51" s="107"/>
    </row>
    <row r="52" spans="1:30" x14ac:dyDescent="0.55000000000000004">
      <c r="A52" s="88"/>
      <c r="B52" s="104"/>
      <c r="C52" s="94" t="s">
        <v>142</v>
      </c>
      <c r="D52" s="88"/>
      <c r="E52" s="88"/>
      <c r="F52" s="88"/>
      <c r="G52" s="151"/>
      <c r="H52" s="151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91"/>
      <c r="U52" s="88"/>
      <c r="V52" s="91"/>
      <c r="W52" s="88"/>
      <c r="X52" s="91"/>
      <c r="Y52" s="88"/>
      <c r="Z52" s="88"/>
      <c r="AA52" s="88"/>
      <c r="AB52" s="88"/>
      <c r="AC52" s="88"/>
      <c r="AD52" s="107"/>
    </row>
    <row r="53" spans="1:30" x14ac:dyDescent="0.55000000000000004">
      <c r="A53" s="88"/>
      <c r="B53" s="104"/>
      <c r="C53" s="94" t="s">
        <v>143</v>
      </c>
      <c r="D53" s="88"/>
      <c r="E53" s="88"/>
      <c r="F53" s="88"/>
      <c r="G53" s="151"/>
      <c r="H53" s="151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91"/>
      <c r="U53" s="88"/>
      <c r="V53" s="91"/>
      <c r="W53" s="88"/>
      <c r="X53" s="91"/>
      <c r="Y53" s="88"/>
      <c r="Z53" s="88"/>
      <c r="AA53" s="88"/>
      <c r="AB53" s="88"/>
      <c r="AC53" s="88"/>
      <c r="AD53" s="107"/>
    </row>
    <row r="54" spans="1:30" x14ac:dyDescent="0.55000000000000004">
      <c r="A54" s="88"/>
      <c r="B54" s="104"/>
      <c r="C54" s="94" t="s">
        <v>144</v>
      </c>
      <c r="D54" s="88"/>
      <c r="E54" s="88"/>
      <c r="F54" s="88"/>
      <c r="G54" s="151"/>
      <c r="H54" s="151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91"/>
      <c r="U54" s="88"/>
      <c r="V54" s="91"/>
      <c r="W54" s="88"/>
      <c r="X54" s="91"/>
      <c r="Y54" s="88"/>
      <c r="Z54" s="88"/>
      <c r="AA54" s="88"/>
      <c r="AB54" s="88"/>
      <c r="AC54" s="88"/>
      <c r="AD54" s="107"/>
    </row>
    <row r="55" spans="1:30" x14ac:dyDescent="0.55000000000000004">
      <c r="A55" s="88"/>
      <c r="B55" s="104"/>
      <c r="C55" s="94" t="s">
        <v>145</v>
      </c>
      <c r="D55" s="88"/>
      <c r="E55" s="88"/>
      <c r="F55" s="88"/>
      <c r="G55" s="151"/>
      <c r="H55" s="151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91"/>
      <c r="U55" s="88"/>
      <c r="V55" s="91"/>
      <c r="W55" s="88"/>
      <c r="X55" s="91"/>
      <c r="Y55" s="88"/>
      <c r="Z55" s="88"/>
      <c r="AA55" s="88"/>
      <c r="AB55" s="88"/>
      <c r="AC55" s="88"/>
      <c r="AD55" s="107"/>
    </row>
    <row r="56" spans="1:30" x14ac:dyDescent="0.55000000000000004">
      <c r="A56" s="88"/>
      <c r="B56" s="104"/>
      <c r="C56" s="94" t="s">
        <v>146</v>
      </c>
      <c r="D56" s="88"/>
      <c r="E56" s="88"/>
      <c r="F56" s="88"/>
      <c r="G56" s="151"/>
      <c r="H56" s="151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91"/>
      <c r="U56" s="88"/>
      <c r="V56" s="91"/>
      <c r="W56" s="88"/>
      <c r="X56" s="91"/>
      <c r="Y56" s="88"/>
      <c r="Z56" s="88"/>
      <c r="AA56" s="88"/>
      <c r="AB56" s="88"/>
      <c r="AC56" s="88"/>
      <c r="AD56" s="107"/>
    </row>
    <row r="57" spans="1:30" x14ac:dyDescent="0.55000000000000004">
      <c r="A57" s="88"/>
      <c r="B57" s="104"/>
      <c r="C57" s="94" t="s">
        <v>147</v>
      </c>
      <c r="D57" s="88"/>
      <c r="E57" s="88"/>
      <c r="F57" s="88"/>
      <c r="G57" s="151"/>
      <c r="H57" s="151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91"/>
      <c r="U57" s="88"/>
      <c r="V57" s="91"/>
      <c r="W57" s="88"/>
      <c r="X57" s="91"/>
      <c r="Y57" s="88"/>
      <c r="Z57" s="88"/>
      <c r="AA57" s="88"/>
      <c r="AB57" s="88"/>
      <c r="AC57" s="88"/>
      <c r="AD57" s="107"/>
    </row>
    <row r="58" spans="1:30" x14ac:dyDescent="0.55000000000000004">
      <c r="A58" s="88"/>
      <c r="B58" s="104"/>
      <c r="C58" s="94" t="s">
        <v>148</v>
      </c>
      <c r="D58" s="88"/>
      <c r="E58" s="88"/>
      <c r="F58" s="88"/>
      <c r="G58" s="151"/>
      <c r="H58" s="151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91"/>
      <c r="U58" s="88"/>
      <c r="V58" s="91"/>
      <c r="W58" s="88"/>
      <c r="X58" s="91"/>
      <c r="Y58" s="88"/>
      <c r="Z58" s="88"/>
      <c r="AA58" s="88"/>
      <c r="AB58" s="88"/>
      <c r="AC58" s="88"/>
      <c r="AD58" s="107"/>
    </row>
    <row r="59" spans="1:30" x14ac:dyDescent="0.55000000000000004">
      <c r="A59" s="88"/>
      <c r="B59" s="104"/>
      <c r="C59" s="94" t="s">
        <v>139</v>
      </c>
      <c r="D59" s="88"/>
      <c r="E59" s="88"/>
      <c r="F59" s="88"/>
      <c r="G59" s="151"/>
      <c r="H59" s="151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91"/>
      <c r="U59" s="88"/>
      <c r="V59" s="91"/>
      <c r="W59" s="88"/>
      <c r="X59" s="91"/>
      <c r="Y59" s="88"/>
      <c r="Z59" s="88"/>
      <c r="AA59" s="88"/>
      <c r="AB59" s="88"/>
      <c r="AC59" s="88"/>
      <c r="AD59" s="107"/>
    </row>
    <row r="60" spans="1:30" x14ac:dyDescent="0.55000000000000004">
      <c r="A60" s="88"/>
      <c r="B60" s="104"/>
      <c r="C60" s="94"/>
      <c r="D60" s="88"/>
      <c r="E60" s="88"/>
      <c r="F60" s="88"/>
      <c r="G60" s="151"/>
      <c r="H60" s="151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91"/>
      <c r="U60" s="88"/>
      <c r="V60" s="91"/>
      <c r="W60" s="88"/>
      <c r="X60" s="91"/>
      <c r="Y60" s="88"/>
      <c r="Z60" s="88"/>
      <c r="AA60" s="88"/>
      <c r="AB60" s="88"/>
      <c r="AC60" s="88"/>
      <c r="AD60" s="107"/>
    </row>
    <row r="61" spans="1:30" x14ac:dyDescent="0.55000000000000004">
      <c r="A61" s="88"/>
      <c r="B61" s="104" t="s">
        <v>249</v>
      </c>
      <c r="C61" s="94" t="s">
        <v>151</v>
      </c>
      <c r="D61" s="88" t="s">
        <v>70</v>
      </c>
      <c r="E61" s="88"/>
      <c r="F61" s="88"/>
      <c r="G61" s="151"/>
      <c r="H61" s="151">
        <v>1</v>
      </c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91">
        <v>2950</v>
      </c>
      <c r="U61" s="88"/>
      <c r="V61" s="91"/>
      <c r="W61" s="88"/>
      <c r="X61" s="91"/>
      <c r="Y61" s="88"/>
      <c r="Z61" s="88"/>
      <c r="AA61" s="88"/>
      <c r="AB61" s="88"/>
      <c r="AC61" s="88" t="s">
        <v>239</v>
      </c>
      <c r="AD61" s="107" t="s">
        <v>155</v>
      </c>
    </row>
    <row r="62" spans="1:30" x14ac:dyDescent="0.55000000000000004">
      <c r="A62" s="88"/>
      <c r="B62" s="104"/>
      <c r="C62" s="94" t="s">
        <v>152</v>
      </c>
      <c r="D62" s="88"/>
      <c r="E62" s="88"/>
      <c r="F62" s="88"/>
      <c r="G62" s="151"/>
      <c r="H62" s="151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91"/>
      <c r="U62" s="88"/>
      <c r="V62" s="91"/>
      <c r="W62" s="88"/>
      <c r="X62" s="91"/>
      <c r="Y62" s="88"/>
      <c r="Z62" s="88"/>
      <c r="AA62" s="88"/>
      <c r="AB62" s="88"/>
      <c r="AC62" s="88"/>
      <c r="AD62" s="107" t="s">
        <v>156</v>
      </c>
    </row>
    <row r="63" spans="1:30" x14ac:dyDescent="0.55000000000000004">
      <c r="A63" s="88"/>
      <c r="B63" s="104"/>
      <c r="C63" s="94" t="s">
        <v>153</v>
      </c>
      <c r="D63" s="88"/>
      <c r="E63" s="88"/>
      <c r="F63" s="88"/>
      <c r="G63" s="151"/>
      <c r="H63" s="151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91"/>
      <c r="U63" s="88"/>
      <c r="V63" s="91"/>
      <c r="W63" s="88"/>
      <c r="X63" s="91"/>
      <c r="Y63" s="88"/>
      <c r="Z63" s="88"/>
      <c r="AA63" s="88"/>
      <c r="AB63" s="88"/>
      <c r="AC63" s="88"/>
      <c r="AD63" s="107" t="s">
        <v>157</v>
      </c>
    </row>
    <row r="64" spans="1:30" x14ac:dyDescent="0.55000000000000004">
      <c r="A64" s="88"/>
      <c r="B64" s="104"/>
      <c r="C64" s="94" t="s">
        <v>154</v>
      </c>
      <c r="D64" s="88"/>
      <c r="E64" s="88"/>
      <c r="F64" s="88"/>
      <c r="G64" s="151"/>
      <c r="H64" s="151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91"/>
      <c r="U64" s="88"/>
      <c r="V64" s="91"/>
      <c r="W64" s="88"/>
      <c r="X64" s="91"/>
      <c r="Y64" s="88"/>
      <c r="Z64" s="88"/>
      <c r="AA64" s="88"/>
      <c r="AB64" s="88"/>
      <c r="AC64" s="88"/>
      <c r="AD64" s="107" t="s">
        <v>158</v>
      </c>
    </row>
    <row r="65" spans="1:30" x14ac:dyDescent="0.55000000000000004">
      <c r="A65" s="88"/>
      <c r="B65" s="104"/>
      <c r="C65" s="94"/>
      <c r="D65" s="88"/>
      <c r="E65" s="88"/>
      <c r="F65" s="88"/>
      <c r="G65" s="151"/>
      <c r="H65" s="151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91"/>
      <c r="U65" s="88"/>
      <c r="V65" s="91"/>
      <c r="W65" s="88"/>
      <c r="X65" s="91"/>
      <c r="Y65" s="88"/>
      <c r="Z65" s="88"/>
      <c r="AA65" s="88"/>
      <c r="AB65" s="88"/>
      <c r="AC65" s="88"/>
      <c r="AD65" s="107" t="s">
        <v>159</v>
      </c>
    </row>
    <row r="66" spans="1:30" x14ac:dyDescent="0.55000000000000004">
      <c r="A66" s="88"/>
      <c r="B66" s="104"/>
      <c r="C66" s="94"/>
      <c r="D66" s="88"/>
      <c r="E66" s="88"/>
      <c r="F66" s="88"/>
      <c r="G66" s="151"/>
      <c r="H66" s="151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91"/>
      <c r="U66" s="88"/>
      <c r="V66" s="91"/>
      <c r="W66" s="88"/>
      <c r="X66" s="91"/>
      <c r="Y66" s="88"/>
      <c r="Z66" s="88"/>
      <c r="AA66" s="88"/>
      <c r="AB66" s="88"/>
      <c r="AC66" s="88"/>
      <c r="AD66" s="107" t="s">
        <v>160</v>
      </c>
    </row>
    <row r="67" spans="1:30" x14ac:dyDescent="0.55000000000000004">
      <c r="A67" s="88"/>
      <c r="B67" s="104"/>
      <c r="C67" s="94"/>
      <c r="D67" s="88"/>
      <c r="E67" s="88"/>
      <c r="F67" s="88"/>
      <c r="G67" s="151"/>
      <c r="H67" s="151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91"/>
      <c r="U67" s="88"/>
      <c r="V67" s="91"/>
      <c r="W67" s="88"/>
      <c r="X67" s="91"/>
      <c r="Y67" s="88"/>
      <c r="Z67" s="88"/>
      <c r="AA67" s="88"/>
      <c r="AB67" s="88"/>
      <c r="AC67" s="88"/>
      <c r="AD67" s="107"/>
    </row>
    <row r="68" spans="1:30" x14ac:dyDescent="0.55000000000000004">
      <c r="A68" s="88"/>
      <c r="B68" s="104" t="s">
        <v>250</v>
      </c>
      <c r="C68" s="94" t="s">
        <v>161</v>
      </c>
      <c r="D68" s="88"/>
      <c r="E68" s="88"/>
      <c r="F68" s="88"/>
      <c r="G68" s="151"/>
      <c r="H68" s="151">
        <v>1</v>
      </c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91">
        <v>11000</v>
      </c>
      <c r="U68" s="88"/>
      <c r="V68" s="91"/>
      <c r="W68" s="88"/>
      <c r="X68" s="91"/>
      <c r="Y68" s="88"/>
      <c r="Z68" s="88"/>
      <c r="AA68" s="88"/>
      <c r="AB68" s="88"/>
      <c r="AC68" s="88" t="s">
        <v>239</v>
      </c>
      <c r="AD68" s="107" t="s">
        <v>169</v>
      </c>
    </row>
    <row r="69" spans="1:30" x14ac:dyDescent="0.55000000000000004">
      <c r="A69" s="88"/>
      <c r="B69" s="104"/>
      <c r="C69" s="94" t="s">
        <v>162</v>
      </c>
      <c r="D69" s="88"/>
      <c r="E69" s="88"/>
      <c r="F69" s="88"/>
      <c r="G69" s="151"/>
      <c r="H69" s="151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91"/>
      <c r="U69" s="88"/>
      <c r="V69" s="91"/>
      <c r="W69" s="88"/>
      <c r="X69" s="91"/>
      <c r="Y69" s="88"/>
      <c r="Z69" s="88"/>
      <c r="AA69" s="88"/>
      <c r="AB69" s="88"/>
      <c r="AC69" s="88"/>
      <c r="AD69" s="107" t="s">
        <v>170</v>
      </c>
    </row>
    <row r="70" spans="1:30" x14ac:dyDescent="0.55000000000000004">
      <c r="A70" s="88"/>
      <c r="B70" s="104"/>
      <c r="C70" s="94" t="s">
        <v>163</v>
      </c>
      <c r="D70" s="88"/>
      <c r="E70" s="88"/>
      <c r="F70" s="88"/>
      <c r="G70" s="151"/>
      <c r="H70" s="151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91"/>
      <c r="U70" s="88"/>
      <c r="V70" s="91"/>
      <c r="W70" s="88"/>
      <c r="X70" s="91"/>
      <c r="Y70" s="88"/>
      <c r="Z70" s="88"/>
      <c r="AA70" s="88"/>
      <c r="AB70" s="88"/>
      <c r="AC70" s="88"/>
      <c r="AD70" s="107" t="s">
        <v>171</v>
      </c>
    </row>
    <row r="71" spans="1:30" x14ac:dyDescent="0.55000000000000004">
      <c r="A71" s="88"/>
      <c r="B71" s="104"/>
      <c r="C71" s="94" t="s">
        <v>164</v>
      </c>
      <c r="D71" s="88"/>
      <c r="E71" s="88"/>
      <c r="F71" s="88"/>
      <c r="G71" s="151"/>
      <c r="H71" s="151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91"/>
      <c r="U71" s="88"/>
      <c r="V71" s="91"/>
      <c r="W71" s="88"/>
      <c r="X71" s="91"/>
      <c r="Y71" s="88"/>
      <c r="Z71" s="88"/>
      <c r="AA71" s="88"/>
      <c r="AB71" s="88"/>
      <c r="AC71" s="88"/>
      <c r="AD71" s="107"/>
    </row>
    <row r="72" spans="1:30" x14ac:dyDescent="0.55000000000000004">
      <c r="A72" s="88"/>
      <c r="B72" s="104"/>
      <c r="C72" s="94" t="s">
        <v>165</v>
      </c>
      <c r="D72" s="88"/>
      <c r="E72" s="88"/>
      <c r="F72" s="88"/>
      <c r="G72" s="151"/>
      <c r="H72" s="151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91"/>
      <c r="U72" s="88"/>
      <c r="V72" s="91"/>
      <c r="W72" s="88"/>
      <c r="X72" s="91"/>
      <c r="Y72" s="88"/>
      <c r="Z72" s="88"/>
      <c r="AA72" s="88"/>
      <c r="AB72" s="88"/>
      <c r="AC72" s="88"/>
      <c r="AD72" s="107"/>
    </row>
    <row r="73" spans="1:30" x14ac:dyDescent="0.55000000000000004">
      <c r="A73" s="88"/>
      <c r="B73" s="104"/>
      <c r="C73" s="94" t="s">
        <v>166</v>
      </c>
      <c r="D73" s="88"/>
      <c r="E73" s="88"/>
      <c r="F73" s="88"/>
      <c r="G73" s="151"/>
      <c r="H73" s="151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91"/>
      <c r="U73" s="88"/>
      <c r="V73" s="91"/>
      <c r="W73" s="88"/>
      <c r="X73" s="91"/>
      <c r="Y73" s="88"/>
      <c r="Z73" s="88"/>
      <c r="AA73" s="88"/>
      <c r="AB73" s="88"/>
      <c r="AC73" s="88"/>
      <c r="AD73" s="107"/>
    </row>
    <row r="74" spans="1:30" x14ac:dyDescent="0.55000000000000004">
      <c r="A74" s="88"/>
      <c r="B74" s="104"/>
      <c r="C74" s="94" t="s">
        <v>167</v>
      </c>
      <c r="D74" s="88"/>
      <c r="E74" s="88"/>
      <c r="F74" s="88"/>
      <c r="G74" s="151"/>
      <c r="H74" s="151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91"/>
      <c r="U74" s="88"/>
      <c r="V74" s="91"/>
      <c r="W74" s="88"/>
      <c r="X74" s="91"/>
      <c r="Y74" s="88"/>
      <c r="Z74" s="88"/>
      <c r="AA74" s="88"/>
      <c r="AB74" s="88"/>
      <c r="AC74" s="88"/>
      <c r="AD74" s="107"/>
    </row>
    <row r="75" spans="1:30" x14ac:dyDescent="0.55000000000000004">
      <c r="A75" s="88"/>
      <c r="B75" s="104"/>
      <c r="C75" s="94" t="s">
        <v>168</v>
      </c>
      <c r="D75" s="88"/>
      <c r="E75" s="88"/>
      <c r="F75" s="88"/>
      <c r="G75" s="151"/>
      <c r="H75" s="151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91"/>
      <c r="U75" s="88"/>
      <c r="V75" s="91"/>
      <c r="W75" s="88"/>
      <c r="X75" s="91"/>
      <c r="Y75" s="88"/>
      <c r="Z75" s="88"/>
      <c r="AA75" s="88"/>
      <c r="AB75" s="88"/>
      <c r="AC75" s="88"/>
      <c r="AD75" s="107"/>
    </row>
    <row r="76" spans="1:30" x14ac:dyDescent="0.55000000000000004">
      <c r="A76" s="88"/>
      <c r="B76" s="104"/>
      <c r="C76" s="94"/>
      <c r="D76" s="88"/>
      <c r="E76" s="88"/>
      <c r="F76" s="88"/>
      <c r="G76" s="151"/>
      <c r="H76" s="151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91"/>
      <c r="U76" s="88"/>
      <c r="V76" s="91"/>
      <c r="W76" s="88"/>
      <c r="X76" s="91"/>
      <c r="Y76" s="88"/>
      <c r="Z76" s="88"/>
      <c r="AA76" s="88"/>
      <c r="AB76" s="88"/>
      <c r="AC76" s="88"/>
      <c r="AD76" s="107"/>
    </row>
    <row r="77" spans="1:30" x14ac:dyDescent="0.55000000000000004">
      <c r="A77" s="88"/>
      <c r="B77" s="104" t="s">
        <v>251</v>
      </c>
      <c r="C77" s="94" t="s">
        <v>189</v>
      </c>
      <c r="D77" s="95" t="s">
        <v>199</v>
      </c>
      <c r="E77" s="88"/>
      <c r="F77" s="88"/>
      <c r="G77" s="151"/>
      <c r="H77" s="151">
        <v>1</v>
      </c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91">
        <v>850000</v>
      </c>
      <c r="U77" s="88"/>
      <c r="V77" s="91"/>
      <c r="W77" s="88"/>
      <c r="X77" s="91"/>
      <c r="Y77" s="88"/>
      <c r="Z77" s="88"/>
      <c r="AA77" s="88"/>
      <c r="AB77" s="88"/>
      <c r="AC77" s="88" t="s">
        <v>240</v>
      </c>
      <c r="AD77" s="107" t="s">
        <v>200</v>
      </c>
    </row>
    <row r="78" spans="1:30" x14ac:dyDescent="0.55000000000000004">
      <c r="A78" s="88"/>
      <c r="B78" s="104" t="s">
        <v>187</v>
      </c>
      <c r="C78" s="94" t="s">
        <v>190</v>
      </c>
      <c r="D78" s="88"/>
      <c r="E78" s="88"/>
      <c r="F78" s="88"/>
      <c r="G78" s="151"/>
      <c r="H78" s="151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91"/>
      <c r="U78" s="88"/>
      <c r="V78" s="91"/>
      <c r="W78" s="88"/>
      <c r="X78" s="91"/>
      <c r="Y78" s="88"/>
      <c r="Z78" s="88"/>
      <c r="AA78" s="88"/>
      <c r="AB78" s="88"/>
      <c r="AC78" s="88"/>
      <c r="AD78" s="107" t="s">
        <v>201</v>
      </c>
    </row>
    <row r="79" spans="1:30" x14ac:dyDescent="0.55000000000000004">
      <c r="A79" s="88"/>
      <c r="B79" s="104" t="s">
        <v>188</v>
      </c>
      <c r="C79" s="94" t="s">
        <v>191</v>
      </c>
      <c r="D79" s="88"/>
      <c r="E79" s="88"/>
      <c r="F79" s="88"/>
      <c r="G79" s="151"/>
      <c r="H79" s="151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91"/>
      <c r="U79" s="88"/>
      <c r="V79" s="91"/>
      <c r="W79" s="88"/>
      <c r="X79" s="91"/>
      <c r="Y79" s="88"/>
      <c r="Z79" s="88"/>
      <c r="AA79" s="88"/>
      <c r="AB79" s="88"/>
      <c r="AC79" s="88"/>
      <c r="AD79" s="107" t="s">
        <v>202</v>
      </c>
    </row>
    <row r="80" spans="1:30" x14ac:dyDescent="0.55000000000000004">
      <c r="A80" s="88"/>
      <c r="B80" s="104"/>
      <c r="C80" s="94" t="s">
        <v>192</v>
      </c>
      <c r="D80" s="88"/>
      <c r="E80" s="88"/>
      <c r="F80" s="88"/>
      <c r="G80" s="151"/>
      <c r="H80" s="151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91"/>
      <c r="U80" s="88"/>
      <c r="V80" s="91"/>
      <c r="W80" s="88"/>
      <c r="X80" s="91"/>
      <c r="Y80" s="88"/>
      <c r="Z80" s="88"/>
      <c r="AA80" s="88"/>
      <c r="AB80" s="88"/>
      <c r="AC80" s="88"/>
      <c r="AD80" s="107" t="s">
        <v>203</v>
      </c>
    </row>
    <row r="81" spans="1:30" x14ac:dyDescent="0.55000000000000004">
      <c r="A81" s="88"/>
      <c r="B81" s="104"/>
      <c r="C81" s="94" t="s">
        <v>193</v>
      </c>
      <c r="D81" s="88"/>
      <c r="E81" s="88"/>
      <c r="F81" s="88"/>
      <c r="G81" s="151"/>
      <c r="H81" s="151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91"/>
      <c r="U81" s="88"/>
      <c r="V81" s="91"/>
      <c r="W81" s="88"/>
      <c r="X81" s="91"/>
      <c r="Y81" s="88"/>
      <c r="Z81" s="88"/>
      <c r="AA81" s="88"/>
      <c r="AB81" s="88"/>
      <c r="AC81" s="88"/>
      <c r="AD81" s="107"/>
    </row>
    <row r="82" spans="1:30" x14ac:dyDescent="0.55000000000000004">
      <c r="A82" s="88"/>
      <c r="B82" s="104"/>
      <c r="C82" s="94" t="s">
        <v>194</v>
      </c>
      <c r="D82" s="88"/>
      <c r="E82" s="88"/>
      <c r="F82" s="88"/>
      <c r="G82" s="151"/>
      <c r="H82" s="151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91"/>
      <c r="U82" s="88"/>
      <c r="V82" s="91"/>
      <c r="W82" s="88"/>
      <c r="X82" s="91"/>
      <c r="Y82" s="88"/>
      <c r="Z82" s="88"/>
      <c r="AA82" s="88"/>
      <c r="AB82" s="88"/>
      <c r="AC82" s="88"/>
      <c r="AD82" s="107"/>
    </row>
    <row r="83" spans="1:30" x14ac:dyDescent="0.55000000000000004">
      <c r="A83" s="88"/>
      <c r="B83" s="104"/>
      <c r="C83" s="94" t="s">
        <v>195</v>
      </c>
      <c r="D83" s="88"/>
      <c r="E83" s="88"/>
      <c r="F83" s="88"/>
      <c r="G83" s="151"/>
      <c r="H83" s="151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91"/>
      <c r="U83" s="88"/>
      <c r="V83" s="91"/>
      <c r="W83" s="88"/>
      <c r="X83" s="91"/>
      <c r="Y83" s="88"/>
      <c r="Z83" s="88"/>
      <c r="AA83" s="88"/>
      <c r="AB83" s="88"/>
      <c r="AC83" s="88"/>
      <c r="AD83" s="107"/>
    </row>
    <row r="84" spans="1:30" x14ac:dyDescent="0.55000000000000004">
      <c r="A84" s="88"/>
      <c r="B84" s="104"/>
      <c r="C84" s="94" t="s">
        <v>196</v>
      </c>
      <c r="D84" s="88"/>
      <c r="E84" s="88"/>
      <c r="F84" s="88"/>
      <c r="G84" s="151"/>
      <c r="H84" s="151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91"/>
      <c r="U84" s="88"/>
      <c r="V84" s="91"/>
      <c r="W84" s="88"/>
      <c r="X84" s="91"/>
      <c r="Y84" s="88"/>
      <c r="Z84" s="88"/>
      <c r="AA84" s="88"/>
      <c r="AB84" s="88"/>
      <c r="AC84" s="88"/>
      <c r="AD84" s="107"/>
    </row>
    <row r="85" spans="1:30" x14ac:dyDescent="0.55000000000000004">
      <c r="A85" s="88"/>
      <c r="B85" s="104"/>
      <c r="C85" s="94" t="s">
        <v>197</v>
      </c>
      <c r="D85" s="88"/>
      <c r="E85" s="88"/>
      <c r="F85" s="88"/>
      <c r="G85" s="151"/>
      <c r="H85" s="151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91"/>
      <c r="U85" s="88"/>
      <c r="V85" s="91"/>
      <c r="W85" s="88"/>
      <c r="X85" s="91"/>
      <c r="Y85" s="88"/>
      <c r="Z85" s="88"/>
      <c r="AA85" s="88"/>
      <c r="AB85" s="88"/>
      <c r="AC85" s="88"/>
      <c r="AD85" s="107"/>
    </row>
    <row r="86" spans="1:30" x14ac:dyDescent="0.55000000000000004">
      <c r="A86" s="88"/>
      <c r="B86" s="104"/>
      <c r="C86" s="94" t="s">
        <v>198</v>
      </c>
      <c r="D86" s="88"/>
      <c r="E86" s="88"/>
      <c r="F86" s="88"/>
      <c r="G86" s="151"/>
      <c r="H86" s="151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91"/>
      <c r="U86" s="88"/>
      <c r="V86" s="91"/>
      <c r="W86" s="88"/>
      <c r="X86" s="91"/>
      <c r="Y86" s="88"/>
      <c r="Z86" s="88"/>
      <c r="AA86" s="88"/>
      <c r="AB86" s="88"/>
      <c r="AC86" s="88"/>
      <c r="AD86" s="107"/>
    </row>
    <row r="87" spans="1:30" x14ac:dyDescent="0.55000000000000004">
      <c r="A87" s="88"/>
      <c r="B87" s="104"/>
      <c r="C87" s="94"/>
      <c r="D87" s="88"/>
      <c r="E87" s="88"/>
      <c r="F87" s="88"/>
      <c r="G87" s="151"/>
      <c r="H87" s="151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91"/>
      <c r="U87" s="88"/>
      <c r="V87" s="91"/>
      <c r="W87" s="88"/>
      <c r="X87" s="91"/>
      <c r="Y87" s="88"/>
      <c r="Z87" s="88"/>
      <c r="AA87" s="88"/>
      <c r="AB87" s="88"/>
      <c r="AC87" s="88"/>
      <c r="AD87" s="107"/>
    </row>
    <row r="88" spans="1:30" x14ac:dyDescent="0.55000000000000004">
      <c r="A88" s="88"/>
      <c r="B88" s="104" t="s">
        <v>172</v>
      </c>
      <c r="C88" s="94" t="s">
        <v>174</v>
      </c>
      <c r="D88" s="88" t="s">
        <v>70</v>
      </c>
      <c r="E88" s="88"/>
      <c r="F88" s="88"/>
      <c r="G88" s="151"/>
      <c r="H88" s="151"/>
      <c r="I88" s="88"/>
      <c r="J88" s="88">
        <v>1</v>
      </c>
      <c r="K88" s="88"/>
      <c r="L88" s="88"/>
      <c r="M88" s="88"/>
      <c r="N88" s="88"/>
      <c r="O88" s="88"/>
      <c r="P88" s="88"/>
      <c r="Q88" s="88"/>
      <c r="R88" s="88"/>
      <c r="S88" s="88"/>
      <c r="T88" s="91">
        <v>550000</v>
      </c>
      <c r="U88" s="88"/>
      <c r="V88" s="91"/>
      <c r="W88" s="88"/>
      <c r="X88" s="91"/>
      <c r="Y88" s="88"/>
      <c r="Z88" s="88"/>
      <c r="AA88" s="88"/>
      <c r="AB88" s="88"/>
      <c r="AC88" s="88" t="s">
        <v>241</v>
      </c>
      <c r="AD88" s="107" t="s">
        <v>186</v>
      </c>
    </row>
    <row r="89" spans="1:30" x14ac:dyDescent="0.55000000000000004">
      <c r="A89" s="88"/>
      <c r="B89" s="104"/>
      <c r="C89" s="94" t="s">
        <v>175</v>
      </c>
      <c r="D89" s="88"/>
      <c r="E89" s="88"/>
      <c r="F89" s="88"/>
      <c r="G89" s="151"/>
      <c r="H89" s="151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91"/>
      <c r="U89" s="88"/>
      <c r="V89" s="91"/>
      <c r="W89" s="88"/>
      <c r="X89" s="91"/>
      <c r="Y89" s="88"/>
      <c r="Z89" s="88"/>
      <c r="AA89" s="88"/>
      <c r="AB89" s="88"/>
      <c r="AC89" s="88"/>
      <c r="AD89" s="107" t="s">
        <v>173</v>
      </c>
    </row>
    <row r="90" spans="1:30" x14ac:dyDescent="0.55000000000000004">
      <c r="A90" s="88"/>
      <c r="B90" s="97"/>
      <c r="C90" s="94" t="s">
        <v>176</v>
      </c>
      <c r="D90" s="88"/>
      <c r="E90" s="88"/>
      <c r="F90" s="88"/>
      <c r="G90" s="151"/>
      <c r="H90" s="151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91"/>
      <c r="U90" s="88"/>
      <c r="V90" s="91"/>
      <c r="W90" s="88"/>
      <c r="X90" s="91"/>
      <c r="Y90" s="88"/>
      <c r="Z90" s="88"/>
      <c r="AA90" s="88"/>
      <c r="AB90" s="88"/>
      <c r="AC90" s="88"/>
      <c r="AD90" s="107"/>
    </row>
    <row r="91" spans="1:30" x14ac:dyDescent="0.55000000000000004">
      <c r="A91" s="88"/>
      <c r="B91" s="104"/>
      <c r="C91" s="94" t="s">
        <v>177</v>
      </c>
      <c r="D91" s="88"/>
      <c r="E91" s="88"/>
      <c r="F91" s="88"/>
      <c r="G91" s="151"/>
      <c r="H91" s="151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91"/>
      <c r="U91" s="88"/>
      <c r="V91" s="91"/>
      <c r="W91" s="88"/>
      <c r="X91" s="91"/>
      <c r="Y91" s="88"/>
      <c r="Z91" s="88"/>
      <c r="AA91" s="88"/>
      <c r="AB91" s="88"/>
      <c r="AC91" s="88"/>
      <c r="AD91" s="107"/>
    </row>
    <row r="92" spans="1:30" x14ac:dyDescent="0.55000000000000004">
      <c r="A92" s="108"/>
      <c r="B92" s="109"/>
      <c r="C92" s="110" t="s">
        <v>178</v>
      </c>
      <c r="D92" s="108"/>
      <c r="E92" s="108"/>
      <c r="F92" s="108"/>
      <c r="G92" s="152"/>
      <c r="H92" s="152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11"/>
      <c r="U92" s="108"/>
      <c r="V92" s="111"/>
      <c r="W92" s="108"/>
      <c r="X92" s="111"/>
      <c r="Y92" s="108"/>
      <c r="Z92" s="108"/>
      <c r="AA92" s="108"/>
      <c r="AB92" s="108"/>
      <c r="AC92" s="108"/>
      <c r="AD92" s="112"/>
    </row>
    <row r="93" spans="1:30" x14ac:dyDescent="0.55000000000000004">
      <c r="A93" s="118"/>
      <c r="B93" s="119"/>
      <c r="C93" s="120" t="s">
        <v>179</v>
      </c>
      <c r="D93" s="118"/>
      <c r="E93" s="118"/>
      <c r="F93" s="118"/>
      <c r="G93" s="153"/>
      <c r="H93" s="153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21"/>
      <c r="U93" s="118"/>
      <c r="V93" s="121"/>
      <c r="W93" s="118"/>
      <c r="X93" s="121"/>
      <c r="Y93" s="118"/>
      <c r="Z93" s="118"/>
      <c r="AA93" s="118"/>
      <c r="AB93" s="118"/>
      <c r="AC93" s="118"/>
      <c r="AD93" s="122"/>
    </row>
    <row r="94" spans="1:30" x14ac:dyDescent="0.55000000000000004">
      <c r="A94" s="88"/>
      <c r="B94" s="104"/>
      <c r="C94" s="94" t="s">
        <v>180</v>
      </c>
      <c r="D94" s="88"/>
      <c r="E94" s="88"/>
      <c r="F94" s="88"/>
      <c r="G94" s="151"/>
      <c r="H94" s="151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91"/>
      <c r="U94" s="88"/>
      <c r="V94" s="91"/>
      <c r="W94" s="88"/>
      <c r="X94" s="91"/>
      <c r="Y94" s="88"/>
      <c r="Z94" s="88"/>
      <c r="AA94" s="88"/>
      <c r="AB94" s="88"/>
      <c r="AC94" s="88"/>
      <c r="AD94" s="107"/>
    </row>
    <row r="95" spans="1:30" x14ac:dyDescent="0.55000000000000004">
      <c r="A95" s="88"/>
      <c r="B95" s="104"/>
      <c r="C95" s="94" t="s">
        <v>181</v>
      </c>
      <c r="D95" s="88"/>
      <c r="E95" s="88"/>
      <c r="F95" s="88"/>
      <c r="G95" s="151"/>
      <c r="H95" s="151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91"/>
      <c r="U95" s="88"/>
      <c r="V95" s="91"/>
      <c r="W95" s="88"/>
      <c r="X95" s="91"/>
      <c r="Y95" s="88"/>
      <c r="Z95" s="88"/>
      <c r="AA95" s="88"/>
      <c r="AB95" s="88"/>
      <c r="AC95" s="88"/>
      <c r="AD95" s="107"/>
    </row>
    <row r="96" spans="1:30" x14ac:dyDescent="0.55000000000000004">
      <c r="A96" s="88"/>
      <c r="B96" s="104"/>
      <c r="C96" s="94" t="s">
        <v>182</v>
      </c>
      <c r="D96" s="88"/>
      <c r="E96" s="88"/>
      <c r="F96" s="88"/>
      <c r="G96" s="151"/>
      <c r="H96" s="151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91"/>
      <c r="U96" s="88"/>
      <c r="V96" s="91"/>
      <c r="W96" s="88"/>
      <c r="X96" s="91"/>
      <c r="Y96" s="88"/>
      <c r="Z96" s="88"/>
      <c r="AA96" s="88"/>
      <c r="AB96" s="88"/>
      <c r="AC96" s="88"/>
      <c r="AD96" s="107"/>
    </row>
    <row r="97" spans="1:30" x14ac:dyDescent="0.55000000000000004">
      <c r="A97" s="88"/>
      <c r="B97" s="104"/>
      <c r="C97" s="94" t="s">
        <v>183</v>
      </c>
      <c r="D97" s="88"/>
      <c r="E97" s="88"/>
      <c r="F97" s="88"/>
      <c r="G97" s="151"/>
      <c r="H97" s="151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91"/>
      <c r="U97" s="88"/>
      <c r="V97" s="91"/>
      <c r="W97" s="88"/>
      <c r="X97" s="91"/>
      <c r="Y97" s="88"/>
      <c r="Z97" s="88"/>
      <c r="AA97" s="88"/>
      <c r="AB97" s="88"/>
      <c r="AC97" s="88"/>
      <c r="AD97" s="107"/>
    </row>
    <row r="98" spans="1:30" x14ac:dyDescent="0.55000000000000004">
      <c r="A98" s="88"/>
      <c r="B98" s="104"/>
      <c r="C98" s="94" t="s">
        <v>184</v>
      </c>
      <c r="D98" s="88"/>
      <c r="E98" s="88"/>
      <c r="F98" s="88"/>
      <c r="G98" s="151"/>
      <c r="H98" s="151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91"/>
      <c r="U98" s="88"/>
      <c r="V98" s="91"/>
      <c r="W98" s="88"/>
      <c r="X98" s="91"/>
      <c r="Y98" s="88"/>
      <c r="Z98" s="88"/>
      <c r="AA98" s="88"/>
      <c r="AB98" s="88"/>
      <c r="AC98" s="88"/>
      <c r="AD98" s="107"/>
    </row>
    <row r="99" spans="1:30" x14ac:dyDescent="0.55000000000000004">
      <c r="A99" s="88"/>
      <c r="B99" s="104"/>
      <c r="C99" s="94" t="s">
        <v>185</v>
      </c>
      <c r="D99" s="88"/>
      <c r="E99" s="88"/>
      <c r="F99" s="88"/>
      <c r="G99" s="151"/>
      <c r="H99" s="151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91"/>
      <c r="U99" s="88"/>
      <c r="V99" s="91"/>
      <c r="W99" s="88"/>
      <c r="X99" s="91"/>
      <c r="Y99" s="88"/>
      <c r="Z99" s="88"/>
      <c r="AA99" s="88"/>
      <c r="AB99" s="88"/>
      <c r="AC99" s="88"/>
      <c r="AD99" s="107"/>
    </row>
    <row r="100" spans="1:30" x14ac:dyDescent="0.55000000000000004">
      <c r="A100" s="88"/>
      <c r="B100" s="103"/>
      <c r="C100" s="94"/>
      <c r="D100" s="88"/>
      <c r="E100" s="88"/>
      <c r="F100" s="88"/>
      <c r="G100" s="151"/>
      <c r="H100" s="151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91"/>
      <c r="U100" s="88"/>
      <c r="V100" s="91"/>
      <c r="W100" s="88"/>
      <c r="X100" s="91"/>
      <c r="Y100" s="88"/>
      <c r="Z100" s="88"/>
      <c r="AA100" s="88"/>
      <c r="AB100" s="88"/>
      <c r="AC100" s="88"/>
      <c r="AD100" s="107"/>
    </row>
    <row r="101" spans="1:30" x14ac:dyDescent="0.55000000000000004">
      <c r="A101" s="88"/>
      <c r="B101" s="89" t="s">
        <v>19</v>
      </c>
      <c r="C101" s="113"/>
      <c r="D101" s="88"/>
      <c r="E101" s="88"/>
      <c r="F101" s="88"/>
      <c r="G101" s="151"/>
      <c r="H101" s="151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91"/>
      <c r="U101" s="88"/>
      <c r="V101" s="91"/>
      <c r="W101" s="88"/>
      <c r="X101" s="91"/>
      <c r="Y101" s="88"/>
      <c r="Z101" s="88"/>
      <c r="AA101" s="88"/>
      <c r="AB101" s="88"/>
      <c r="AC101" s="88"/>
      <c r="AD101" s="88"/>
    </row>
    <row r="102" spans="1:30" x14ac:dyDescent="0.55000000000000004">
      <c r="A102" s="88"/>
      <c r="B102" s="114" t="s">
        <v>79</v>
      </c>
      <c r="C102" s="88" t="s">
        <v>80</v>
      </c>
      <c r="D102" s="88" t="s">
        <v>84</v>
      </c>
      <c r="E102" s="88"/>
      <c r="F102" s="88"/>
      <c r="G102" s="151"/>
      <c r="H102" s="151">
        <v>1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91">
        <v>600000</v>
      </c>
      <c r="U102" s="88"/>
      <c r="V102" s="91"/>
      <c r="W102" s="88"/>
      <c r="X102" s="91"/>
      <c r="Y102" s="88"/>
      <c r="Z102" s="88"/>
      <c r="AA102" s="88"/>
      <c r="AB102" s="88"/>
      <c r="AC102" s="88"/>
      <c r="AD102" s="88" t="s">
        <v>93</v>
      </c>
    </row>
    <row r="103" spans="1:30" x14ac:dyDescent="0.55000000000000004">
      <c r="A103" s="88"/>
      <c r="B103" s="114"/>
      <c r="C103" s="88" t="s">
        <v>81</v>
      </c>
      <c r="D103" s="88"/>
      <c r="E103" s="88"/>
      <c r="F103" s="88"/>
      <c r="G103" s="151"/>
      <c r="H103" s="151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91"/>
      <c r="U103" s="88"/>
      <c r="V103" s="91"/>
      <c r="W103" s="88"/>
      <c r="X103" s="91"/>
      <c r="Y103" s="88"/>
      <c r="Z103" s="88"/>
      <c r="AA103" s="88"/>
      <c r="AB103" s="88"/>
      <c r="AC103" s="88"/>
      <c r="AD103" s="88" t="s">
        <v>94</v>
      </c>
    </row>
    <row r="104" spans="1:30" x14ac:dyDescent="0.55000000000000004">
      <c r="A104" s="88"/>
      <c r="B104" s="114"/>
      <c r="C104" s="88" t="s">
        <v>82</v>
      </c>
      <c r="D104" s="88"/>
      <c r="E104" s="88"/>
      <c r="F104" s="88"/>
      <c r="G104" s="151"/>
      <c r="H104" s="151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91"/>
      <c r="U104" s="88"/>
      <c r="V104" s="91"/>
      <c r="W104" s="88"/>
      <c r="X104" s="91"/>
      <c r="Y104" s="88"/>
      <c r="Z104" s="88"/>
      <c r="AA104" s="88"/>
      <c r="AB104" s="88"/>
      <c r="AC104" s="88"/>
      <c r="AD104" s="88"/>
    </row>
    <row r="105" spans="1:30" x14ac:dyDescent="0.55000000000000004">
      <c r="A105" s="88"/>
      <c r="B105" s="114"/>
      <c r="C105" s="88" t="s">
        <v>83</v>
      </c>
      <c r="D105" s="88"/>
      <c r="E105" s="88"/>
      <c r="F105" s="88"/>
      <c r="G105" s="151"/>
      <c r="H105" s="151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91"/>
      <c r="U105" s="88"/>
      <c r="V105" s="91"/>
      <c r="W105" s="88"/>
      <c r="X105" s="91"/>
      <c r="Y105" s="88"/>
      <c r="Z105" s="88"/>
      <c r="AA105" s="88"/>
      <c r="AB105" s="88"/>
      <c r="AC105" s="88"/>
      <c r="AD105" s="88"/>
    </row>
    <row r="106" spans="1:30" x14ac:dyDescent="0.55000000000000004">
      <c r="A106" s="88"/>
      <c r="B106" s="114"/>
      <c r="C106" s="88" t="s">
        <v>85</v>
      </c>
      <c r="D106" s="88"/>
      <c r="E106" s="88"/>
      <c r="F106" s="88"/>
      <c r="G106" s="151"/>
      <c r="H106" s="151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91"/>
      <c r="U106" s="88"/>
      <c r="V106" s="91"/>
      <c r="W106" s="88"/>
      <c r="X106" s="91"/>
      <c r="Y106" s="88"/>
      <c r="Z106" s="88"/>
      <c r="AA106" s="88"/>
      <c r="AB106" s="88"/>
      <c r="AC106" s="88"/>
      <c r="AD106" s="88"/>
    </row>
    <row r="107" spans="1:30" x14ac:dyDescent="0.55000000000000004">
      <c r="A107" s="88"/>
      <c r="B107" s="114"/>
      <c r="C107" s="88" t="s">
        <v>86</v>
      </c>
      <c r="D107" s="88"/>
      <c r="E107" s="88"/>
      <c r="F107" s="88"/>
      <c r="G107" s="151"/>
      <c r="H107" s="151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91"/>
      <c r="U107" s="88"/>
      <c r="V107" s="91"/>
      <c r="W107" s="88"/>
      <c r="X107" s="91"/>
      <c r="Y107" s="88"/>
      <c r="Z107" s="88"/>
      <c r="AA107" s="88"/>
      <c r="AB107" s="88"/>
      <c r="AC107" s="88"/>
      <c r="AD107" s="88"/>
    </row>
    <row r="108" spans="1:30" x14ac:dyDescent="0.55000000000000004">
      <c r="A108" s="88"/>
      <c r="B108" s="114"/>
      <c r="C108" s="88" t="s">
        <v>87</v>
      </c>
      <c r="D108" s="88"/>
      <c r="E108" s="88"/>
      <c r="F108" s="88"/>
      <c r="G108" s="151"/>
      <c r="H108" s="151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91"/>
      <c r="U108" s="88"/>
      <c r="V108" s="91"/>
      <c r="W108" s="88"/>
      <c r="X108" s="91"/>
      <c r="Y108" s="88"/>
      <c r="Z108" s="88"/>
      <c r="AA108" s="88"/>
      <c r="AB108" s="88"/>
      <c r="AC108" s="88"/>
      <c r="AD108" s="88"/>
    </row>
    <row r="109" spans="1:30" x14ac:dyDescent="0.55000000000000004">
      <c r="A109" s="88"/>
      <c r="B109" s="114"/>
      <c r="C109" s="88" t="s">
        <v>88</v>
      </c>
      <c r="D109" s="88"/>
      <c r="E109" s="88"/>
      <c r="F109" s="88"/>
      <c r="G109" s="151"/>
      <c r="H109" s="151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91"/>
      <c r="U109" s="88"/>
      <c r="V109" s="91"/>
      <c r="W109" s="88"/>
      <c r="X109" s="91"/>
      <c r="Y109" s="88"/>
      <c r="Z109" s="88"/>
      <c r="AA109" s="88"/>
      <c r="AB109" s="88"/>
      <c r="AC109" s="88"/>
      <c r="AD109" s="88"/>
    </row>
    <row r="110" spans="1:30" x14ac:dyDescent="0.55000000000000004">
      <c r="A110" s="88"/>
      <c r="B110" s="114"/>
      <c r="C110" s="88" t="s">
        <v>89</v>
      </c>
      <c r="D110" s="88"/>
      <c r="E110" s="88"/>
      <c r="F110" s="88"/>
      <c r="G110" s="151"/>
      <c r="H110" s="151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91"/>
      <c r="U110" s="88"/>
      <c r="V110" s="91"/>
      <c r="W110" s="88"/>
      <c r="X110" s="91"/>
      <c r="Y110" s="88"/>
      <c r="Z110" s="88"/>
      <c r="AA110" s="88"/>
      <c r="AB110" s="88"/>
      <c r="AC110" s="88"/>
      <c r="AD110" s="88"/>
    </row>
    <row r="111" spans="1:30" x14ac:dyDescent="0.55000000000000004">
      <c r="A111" s="88"/>
      <c r="B111" s="114"/>
      <c r="C111" s="88" t="s">
        <v>90</v>
      </c>
      <c r="D111" s="88"/>
      <c r="E111" s="88"/>
      <c r="F111" s="88"/>
      <c r="G111" s="151"/>
      <c r="H111" s="151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91"/>
      <c r="U111" s="88"/>
      <c r="V111" s="91"/>
      <c r="W111" s="88"/>
      <c r="X111" s="91"/>
      <c r="Y111" s="88"/>
      <c r="Z111" s="88"/>
      <c r="AA111" s="88"/>
      <c r="AB111" s="88"/>
      <c r="AC111" s="88"/>
      <c r="AD111" s="88"/>
    </row>
    <row r="112" spans="1:30" x14ac:dyDescent="0.55000000000000004">
      <c r="A112" s="88"/>
      <c r="B112" s="114"/>
      <c r="C112" s="88" t="s">
        <v>91</v>
      </c>
      <c r="D112" s="88"/>
      <c r="E112" s="88"/>
      <c r="F112" s="88"/>
      <c r="G112" s="151"/>
      <c r="H112" s="151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91"/>
      <c r="U112" s="88"/>
      <c r="V112" s="91"/>
      <c r="W112" s="88"/>
      <c r="X112" s="91"/>
      <c r="Y112" s="88"/>
      <c r="Z112" s="88"/>
      <c r="AA112" s="88"/>
      <c r="AB112" s="88"/>
      <c r="AC112" s="88"/>
      <c r="AD112" s="88"/>
    </row>
    <row r="113" spans="1:30" x14ac:dyDescent="0.55000000000000004">
      <c r="A113" s="88"/>
      <c r="B113" s="114"/>
      <c r="C113" s="88" t="s">
        <v>92</v>
      </c>
      <c r="D113" s="88"/>
      <c r="E113" s="88"/>
      <c r="F113" s="88"/>
      <c r="G113" s="151"/>
      <c r="H113" s="151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91"/>
      <c r="U113" s="88"/>
      <c r="V113" s="91"/>
      <c r="W113" s="88"/>
      <c r="X113" s="91"/>
      <c r="Y113" s="88"/>
      <c r="Z113" s="88"/>
      <c r="AA113" s="88"/>
      <c r="AB113" s="88"/>
      <c r="AC113" s="88"/>
      <c r="AD113" s="88"/>
    </row>
    <row r="114" spans="1:30" x14ac:dyDescent="0.55000000000000004">
      <c r="A114" s="88"/>
      <c r="B114" s="93"/>
      <c r="C114" s="88"/>
      <c r="D114" s="88"/>
      <c r="E114" s="88"/>
      <c r="F114" s="88"/>
      <c r="G114" s="151"/>
      <c r="H114" s="151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91"/>
      <c r="U114" s="88"/>
      <c r="V114" s="91"/>
      <c r="W114" s="88"/>
      <c r="X114" s="91"/>
      <c r="Y114" s="88"/>
      <c r="Z114" s="88"/>
      <c r="AA114" s="88"/>
      <c r="AB114" s="88"/>
      <c r="AC114" s="88"/>
      <c r="AD114" s="88"/>
    </row>
    <row r="115" spans="1:30" x14ac:dyDescent="0.55000000000000004">
      <c r="A115" s="88"/>
      <c r="B115" s="93" t="s">
        <v>96</v>
      </c>
      <c r="C115" s="88" t="s">
        <v>69</v>
      </c>
      <c r="D115" s="88" t="s">
        <v>70</v>
      </c>
      <c r="E115" s="88"/>
      <c r="F115" s="88"/>
      <c r="G115" s="151"/>
      <c r="H115" s="151"/>
      <c r="I115" s="88"/>
      <c r="J115" s="88">
        <v>1</v>
      </c>
      <c r="K115" s="88"/>
      <c r="L115" s="88"/>
      <c r="M115" s="88"/>
      <c r="N115" s="88"/>
      <c r="O115" s="88"/>
      <c r="P115" s="88"/>
      <c r="Q115" s="88"/>
      <c r="R115" s="88"/>
      <c r="S115" s="88"/>
      <c r="T115" s="91"/>
      <c r="U115" s="88"/>
      <c r="V115" s="91">
        <v>18900</v>
      </c>
      <c r="W115" s="88"/>
      <c r="X115" s="91"/>
      <c r="Y115" s="88"/>
      <c r="Z115" s="88"/>
      <c r="AA115" s="88"/>
      <c r="AB115" s="88"/>
      <c r="AC115" s="88"/>
      <c r="AD115" s="88" t="s">
        <v>242</v>
      </c>
    </row>
    <row r="116" spans="1:30" x14ac:dyDescent="0.55000000000000004">
      <c r="A116" s="88"/>
      <c r="B116" s="93" t="s">
        <v>71</v>
      </c>
      <c r="C116" s="88"/>
      <c r="D116" s="88"/>
      <c r="E116" s="88"/>
      <c r="F116" s="88"/>
      <c r="G116" s="151"/>
      <c r="H116" s="151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91"/>
      <c r="U116" s="88"/>
      <c r="V116" s="91"/>
      <c r="W116" s="88"/>
      <c r="X116" s="91"/>
      <c r="Y116" s="88"/>
      <c r="Z116" s="88"/>
      <c r="AA116" s="88"/>
      <c r="AB116" s="88"/>
      <c r="AC116" s="88"/>
      <c r="AD116" s="88" t="s">
        <v>243</v>
      </c>
    </row>
    <row r="117" spans="1:30" x14ac:dyDescent="0.55000000000000004">
      <c r="A117" s="88"/>
      <c r="B117" s="114"/>
      <c r="C117" s="88"/>
      <c r="D117" s="88"/>
      <c r="E117" s="88"/>
      <c r="F117" s="88"/>
      <c r="G117" s="151"/>
      <c r="H117" s="151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91"/>
      <c r="U117" s="88"/>
      <c r="V117" s="91"/>
      <c r="W117" s="88"/>
      <c r="X117" s="91"/>
      <c r="Y117" s="88"/>
      <c r="Z117" s="88"/>
      <c r="AA117" s="88"/>
      <c r="AB117" s="88"/>
      <c r="AC117" s="88"/>
      <c r="AD117" s="88"/>
    </row>
    <row r="118" spans="1:30" x14ac:dyDescent="0.55000000000000004">
      <c r="A118" s="88"/>
      <c r="B118" s="93" t="s">
        <v>95</v>
      </c>
      <c r="C118" s="115" t="s">
        <v>69</v>
      </c>
      <c r="D118" s="88" t="s">
        <v>70</v>
      </c>
      <c r="E118" s="88"/>
      <c r="F118" s="88"/>
      <c r="G118" s="151"/>
      <c r="H118" s="151"/>
      <c r="I118" s="88"/>
      <c r="J118" s="88">
        <v>1</v>
      </c>
      <c r="K118" s="88"/>
      <c r="L118" s="88">
        <v>1</v>
      </c>
      <c r="M118" s="88"/>
      <c r="N118" s="88">
        <v>1</v>
      </c>
      <c r="O118" s="88"/>
      <c r="P118" s="88">
        <v>1</v>
      </c>
      <c r="Q118" s="88"/>
      <c r="R118" s="88"/>
      <c r="S118" s="88"/>
      <c r="T118" s="91"/>
      <c r="U118" s="88"/>
      <c r="V118" s="91">
        <v>9500</v>
      </c>
      <c r="W118" s="88"/>
      <c r="X118" s="91">
        <v>9500</v>
      </c>
      <c r="Y118" s="88"/>
      <c r="Z118" s="88">
        <v>9500</v>
      </c>
      <c r="AA118" s="88"/>
      <c r="AB118" s="88">
        <v>9500</v>
      </c>
      <c r="AC118" s="88"/>
      <c r="AD118" s="88" t="s">
        <v>72</v>
      </c>
    </row>
    <row r="119" spans="1:30" x14ac:dyDescent="0.55000000000000004">
      <c r="A119" s="88"/>
      <c r="B119" s="116"/>
      <c r="C119" s="94"/>
      <c r="D119" s="88"/>
      <c r="E119" s="88"/>
      <c r="F119" s="88"/>
      <c r="G119" s="151"/>
      <c r="H119" s="151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91"/>
      <c r="U119" s="88"/>
      <c r="V119" s="91"/>
      <c r="W119" s="88"/>
      <c r="X119" s="91"/>
      <c r="Y119" s="88"/>
      <c r="Z119" s="88"/>
      <c r="AA119" s="88"/>
      <c r="AB119" s="88"/>
      <c r="AC119" s="88"/>
      <c r="AD119" s="88" t="s">
        <v>73</v>
      </c>
    </row>
    <row r="120" spans="1:30" x14ac:dyDescent="0.55000000000000004">
      <c r="A120" s="88"/>
      <c r="B120" s="104"/>
      <c r="C120" s="94"/>
      <c r="D120" s="88"/>
      <c r="E120" s="88"/>
      <c r="F120" s="88"/>
      <c r="G120" s="151"/>
      <c r="H120" s="151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91"/>
      <c r="U120" s="88"/>
      <c r="V120" s="91"/>
      <c r="W120" s="88"/>
      <c r="X120" s="91"/>
      <c r="Y120" s="88"/>
      <c r="Z120" s="88"/>
      <c r="AA120" s="88"/>
      <c r="AB120" s="88"/>
      <c r="AC120" s="88"/>
      <c r="AD120" s="88"/>
    </row>
    <row r="121" spans="1:30" x14ac:dyDescent="0.55000000000000004">
      <c r="A121" s="88"/>
      <c r="B121" s="104"/>
      <c r="C121" s="94"/>
      <c r="D121" s="88"/>
      <c r="E121" s="88"/>
      <c r="F121" s="88"/>
      <c r="G121" s="151"/>
      <c r="H121" s="151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91"/>
      <c r="U121" s="88"/>
      <c r="V121" s="91"/>
      <c r="W121" s="88"/>
      <c r="X121" s="91"/>
      <c r="Y121" s="88"/>
      <c r="Z121" s="88"/>
      <c r="AA121" s="88"/>
      <c r="AB121" s="88"/>
      <c r="AC121" s="88"/>
      <c r="AD121" s="88"/>
    </row>
    <row r="122" spans="1:30" x14ac:dyDescent="0.55000000000000004">
      <c r="A122" s="88"/>
      <c r="B122" s="104" t="s">
        <v>214</v>
      </c>
      <c r="C122" s="115" t="s">
        <v>215</v>
      </c>
      <c r="D122" s="88" t="s">
        <v>70</v>
      </c>
      <c r="E122" s="88"/>
      <c r="F122" s="88"/>
      <c r="G122" s="151"/>
      <c r="H122" s="151"/>
      <c r="I122" s="88"/>
      <c r="J122" s="88"/>
      <c r="K122" s="88"/>
      <c r="L122" s="88">
        <v>1</v>
      </c>
      <c r="M122" s="88"/>
      <c r="N122" s="88"/>
      <c r="O122" s="88"/>
      <c r="P122" s="88"/>
      <c r="Q122" s="88"/>
      <c r="R122" s="88"/>
      <c r="S122" s="88"/>
      <c r="T122" s="91"/>
      <c r="U122" s="88"/>
      <c r="V122" s="91">
        <v>35000</v>
      </c>
      <c r="W122" s="88"/>
      <c r="X122" s="91"/>
      <c r="Y122" s="88"/>
      <c r="Z122" s="88"/>
      <c r="AA122" s="88"/>
      <c r="AB122" s="88"/>
      <c r="AC122" s="88"/>
      <c r="AD122" s="88" t="s">
        <v>216</v>
      </c>
    </row>
    <row r="123" spans="1:30" x14ac:dyDescent="0.55000000000000004">
      <c r="A123" s="88"/>
      <c r="B123" s="104"/>
      <c r="C123" s="94"/>
      <c r="D123" s="88"/>
      <c r="E123" s="88"/>
      <c r="F123" s="88"/>
      <c r="G123" s="151"/>
      <c r="H123" s="151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91"/>
      <c r="U123" s="88"/>
      <c r="V123" s="91"/>
      <c r="W123" s="88"/>
      <c r="X123" s="91"/>
      <c r="Y123" s="88"/>
      <c r="Z123" s="88"/>
      <c r="AA123" s="88"/>
      <c r="AB123" s="88"/>
      <c r="AC123" s="88"/>
      <c r="AD123" s="88"/>
    </row>
    <row r="124" spans="1:30" x14ac:dyDescent="0.55000000000000004">
      <c r="A124" s="88"/>
      <c r="B124" s="104" t="s">
        <v>204</v>
      </c>
      <c r="C124" s="115" t="s">
        <v>209</v>
      </c>
      <c r="D124" s="88" t="s">
        <v>70</v>
      </c>
      <c r="E124" s="88"/>
      <c r="F124" s="88"/>
      <c r="G124" s="151"/>
      <c r="H124" s="151"/>
      <c r="I124" s="88"/>
      <c r="J124" s="88">
        <v>1</v>
      </c>
      <c r="K124" s="88"/>
      <c r="L124" s="88"/>
      <c r="M124" s="88"/>
      <c r="N124" s="88"/>
      <c r="O124" s="88"/>
      <c r="P124" s="88"/>
      <c r="Q124" s="88"/>
      <c r="R124" s="88"/>
      <c r="S124" s="88"/>
      <c r="T124" s="91"/>
      <c r="U124" s="88"/>
      <c r="V124" s="91">
        <v>14000</v>
      </c>
      <c r="W124" s="88"/>
      <c r="X124" s="91"/>
      <c r="Y124" s="88"/>
      <c r="Z124" s="88"/>
      <c r="AA124" s="88"/>
      <c r="AB124" s="88"/>
      <c r="AC124" s="88"/>
      <c r="AD124" s="88" t="s">
        <v>205</v>
      </c>
    </row>
    <row r="125" spans="1:30" x14ac:dyDescent="0.55000000000000004">
      <c r="A125" s="88"/>
      <c r="B125" s="104"/>
      <c r="C125" s="115" t="s">
        <v>210</v>
      </c>
      <c r="D125" s="88"/>
      <c r="E125" s="88"/>
      <c r="F125" s="88"/>
      <c r="G125" s="151"/>
      <c r="H125" s="151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91"/>
      <c r="U125" s="88"/>
      <c r="V125" s="91"/>
      <c r="W125" s="88"/>
      <c r="X125" s="91"/>
      <c r="Y125" s="88"/>
      <c r="Z125" s="88"/>
      <c r="AA125" s="88"/>
      <c r="AB125" s="88"/>
      <c r="AC125" s="88"/>
      <c r="AD125" s="88" t="s">
        <v>206</v>
      </c>
    </row>
    <row r="126" spans="1:30" x14ac:dyDescent="0.55000000000000004">
      <c r="A126" s="88"/>
      <c r="B126" s="104"/>
      <c r="C126" s="115" t="s">
        <v>211</v>
      </c>
      <c r="D126" s="88"/>
      <c r="E126" s="88"/>
      <c r="F126" s="88"/>
      <c r="G126" s="151"/>
      <c r="H126" s="151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91"/>
      <c r="U126" s="88"/>
      <c r="V126" s="91"/>
      <c r="W126" s="88"/>
      <c r="X126" s="91"/>
      <c r="Y126" s="88"/>
      <c r="Z126" s="88"/>
      <c r="AA126" s="88"/>
      <c r="AB126" s="88"/>
      <c r="AC126" s="88"/>
      <c r="AD126" s="88" t="s">
        <v>207</v>
      </c>
    </row>
    <row r="127" spans="1:30" x14ac:dyDescent="0.55000000000000004">
      <c r="A127" s="88"/>
      <c r="B127" s="97"/>
      <c r="C127" s="115" t="s">
        <v>212</v>
      </c>
      <c r="D127" s="88"/>
      <c r="E127" s="88"/>
      <c r="F127" s="88"/>
      <c r="G127" s="151"/>
      <c r="H127" s="151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91"/>
      <c r="U127" s="88"/>
      <c r="V127" s="91"/>
      <c r="W127" s="88"/>
      <c r="X127" s="91"/>
      <c r="Y127" s="88"/>
      <c r="Z127" s="88"/>
      <c r="AA127" s="88"/>
      <c r="AB127" s="88"/>
      <c r="AC127" s="88"/>
      <c r="AD127" s="88" t="s">
        <v>208</v>
      </c>
    </row>
    <row r="128" spans="1:30" x14ac:dyDescent="0.55000000000000004">
      <c r="A128" s="88"/>
      <c r="B128" s="89"/>
      <c r="C128" s="115" t="s">
        <v>213</v>
      </c>
      <c r="D128" s="88"/>
      <c r="E128" s="88"/>
      <c r="F128" s="88"/>
      <c r="G128" s="151"/>
      <c r="H128" s="151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91"/>
      <c r="U128" s="88"/>
      <c r="V128" s="91"/>
      <c r="W128" s="88"/>
      <c r="X128" s="91"/>
      <c r="Y128" s="88"/>
      <c r="Z128" s="88"/>
      <c r="AA128" s="88"/>
      <c r="AB128" s="88"/>
      <c r="AC128" s="88"/>
      <c r="AD128" s="88"/>
    </row>
    <row r="129" spans="1:30" x14ac:dyDescent="0.55000000000000004">
      <c r="A129" s="88"/>
      <c r="B129" s="93"/>
      <c r="C129" s="94"/>
      <c r="D129" s="88"/>
      <c r="E129" s="88"/>
      <c r="F129" s="88"/>
      <c r="G129" s="151"/>
      <c r="H129" s="151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91"/>
      <c r="U129" s="88"/>
      <c r="V129" s="91"/>
      <c r="W129" s="88"/>
      <c r="X129" s="91"/>
      <c r="Y129" s="88"/>
      <c r="Z129" s="88"/>
      <c r="AA129" s="88"/>
      <c r="AB129" s="88"/>
      <c r="AC129" s="88"/>
      <c r="AD129" s="88"/>
    </row>
    <row r="130" spans="1:30" x14ac:dyDescent="0.55000000000000004">
      <c r="A130" s="88"/>
      <c r="B130" s="93" t="s">
        <v>217</v>
      </c>
      <c r="C130" s="102" t="s">
        <v>218</v>
      </c>
      <c r="D130" s="88"/>
      <c r="E130" s="88"/>
      <c r="F130" s="88"/>
      <c r="G130" s="151"/>
      <c r="H130" s="151"/>
      <c r="I130" s="88"/>
      <c r="J130" s="88"/>
      <c r="K130" s="88"/>
      <c r="L130" s="88">
        <v>1</v>
      </c>
      <c r="M130" s="88"/>
      <c r="N130" s="88"/>
      <c r="O130" s="88"/>
      <c r="P130" s="88"/>
      <c r="Q130" s="88"/>
      <c r="R130" s="88"/>
      <c r="S130" s="88"/>
      <c r="T130" s="91"/>
      <c r="U130" s="88"/>
      <c r="V130" s="91"/>
      <c r="W130" s="88"/>
      <c r="X130" s="91">
        <v>375000</v>
      </c>
      <c r="Y130" s="88"/>
      <c r="Z130" s="88"/>
      <c r="AA130" s="88"/>
      <c r="AB130" s="88"/>
      <c r="AC130" s="88"/>
      <c r="AD130" s="88" t="s">
        <v>234</v>
      </c>
    </row>
    <row r="131" spans="1:30" x14ac:dyDescent="0.55000000000000004">
      <c r="A131" s="117"/>
      <c r="B131" s="93" t="s">
        <v>228</v>
      </c>
      <c r="C131" s="102" t="s">
        <v>219</v>
      </c>
      <c r="D131" s="88"/>
      <c r="E131" s="88"/>
      <c r="F131" s="88"/>
      <c r="G131" s="151"/>
      <c r="H131" s="151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91"/>
      <c r="U131" s="88"/>
      <c r="V131" s="91"/>
      <c r="W131" s="88"/>
      <c r="X131" s="91"/>
      <c r="Y131" s="88"/>
      <c r="Z131" s="88"/>
      <c r="AA131" s="88"/>
      <c r="AB131" s="88"/>
      <c r="AC131" s="88"/>
      <c r="AD131" s="88" t="s">
        <v>235</v>
      </c>
    </row>
    <row r="132" spans="1:30" x14ac:dyDescent="0.55000000000000004">
      <c r="A132" s="117"/>
      <c r="B132" s="93"/>
      <c r="C132" s="102" t="s">
        <v>237</v>
      </c>
      <c r="D132" s="88"/>
      <c r="E132" s="88"/>
      <c r="F132" s="88"/>
      <c r="G132" s="151"/>
      <c r="H132" s="151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91"/>
      <c r="U132" s="88"/>
      <c r="V132" s="91"/>
      <c r="W132" s="88"/>
      <c r="X132" s="91"/>
      <c r="Y132" s="88"/>
      <c r="Z132" s="88"/>
      <c r="AA132" s="88"/>
      <c r="AB132" s="88"/>
      <c r="AC132" s="88"/>
      <c r="AD132" s="88" t="s">
        <v>236</v>
      </c>
    </row>
    <row r="133" spans="1:30" x14ac:dyDescent="0.55000000000000004">
      <c r="A133" s="117"/>
      <c r="B133" s="93"/>
      <c r="C133" s="102" t="s">
        <v>229</v>
      </c>
      <c r="D133" s="88"/>
      <c r="E133" s="88"/>
      <c r="F133" s="88"/>
      <c r="G133" s="151"/>
      <c r="H133" s="151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91"/>
      <c r="U133" s="88"/>
      <c r="V133" s="91"/>
      <c r="W133" s="88"/>
      <c r="X133" s="91"/>
      <c r="Y133" s="88"/>
      <c r="Z133" s="88"/>
      <c r="AA133" s="88"/>
      <c r="AB133" s="88"/>
      <c r="AC133" s="88"/>
      <c r="AD133" s="88"/>
    </row>
    <row r="134" spans="1:30" x14ac:dyDescent="0.55000000000000004">
      <c r="A134" s="117"/>
      <c r="B134" s="93"/>
      <c r="C134" s="102" t="s">
        <v>231</v>
      </c>
      <c r="D134" s="88"/>
      <c r="E134" s="88"/>
      <c r="F134" s="88"/>
      <c r="G134" s="151"/>
      <c r="H134" s="151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91"/>
      <c r="U134" s="88"/>
      <c r="V134" s="91"/>
      <c r="W134" s="88"/>
      <c r="X134" s="91"/>
      <c r="Y134" s="88"/>
      <c r="Z134" s="88"/>
      <c r="AA134" s="88"/>
      <c r="AB134" s="88"/>
      <c r="AC134" s="88"/>
      <c r="AD134" s="88"/>
    </row>
    <row r="135" spans="1:30" x14ac:dyDescent="0.55000000000000004">
      <c r="A135" s="117"/>
      <c r="B135" s="94"/>
      <c r="C135" s="102" t="s">
        <v>230</v>
      </c>
      <c r="D135" s="88"/>
      <c r="E135" s="88"/>
      <c r="F135" s="88"/>
      <c r="G135" s="151"/>
      <c r="H135" s="151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91"/>
      <c r="U135" s="88"/>
      <c r="V135" s="91"/>
      <c r="W135" s="88"/>
      <c r="X135" s="91"/>
      <c r="Y135" s="88"/>
      <c r="Z135" s="88"/>
      <c r="AA135" s="88"/>
      <c r="AB135" s="88"/>
      <c r="AC135" s="88"/>
      <c r="AD135" s="88"/>
    </row>
    <row r="136" spans="1:30" x14ac:dyDescent="0.55000000000000004">
      <c r="A136" s="117"/>
      <c r="B136" s="88"/>
      <c r="C136" s="102" t="s">
        <v>220</v>
      </c>
      <c r="D136" s="88"/>
      <c r="E136" s="88"/>
      <c r="F136" s="88"/>
      <c r="G136" s="151"/>
      <c r="H136" s="151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91"/>
      <c r="U136" s="88"/>
      <c r="V136" s="91"/>
      <c r="W136" s="88"/>
      <c r="X136" s="91"/>
      <c r="Y136" s="88"/>
      <c r="Z136" s="88"/>
      <c r="AA136" s="88"/>
      <c r="AB136" s="88"/>
      <c r="AC136" s="88"/>
      <c r="AD136" s="88"/>
    </row>
    <row r="137" spans="1:30" x14ac:dyDescent="0.55000000000000004">
      <c r="A137" s="108"/>
      <c r="B137" s="108"/>
      <c r="C137" s="108" t="s">
        <v>221</v>
      </c>
      <c r="D137" s="108"/>
      <c r="E137" s="108"/>
      <c r="F137" s="108"/>
      <c r="G137" s="152"/>
      <c r="H137" s="152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11"/>
      <c r="U137" s="108"/>
      <c r="V137" s="111"/>
      <c r="W137" s="108"/>
      <c r="X137" s="111"/>
      <c r="Y137" s="108"/>
      <c r="Z137" s="108"/>
      <c r="AA137" s="108"/>
      <c r="AB137" s="108"/>
      <c r="AC137" s="108"/>
      <c r="AD137" s="108"/>
    </row>
    <row r="138" spans="1:30" x14ac:dyDescent="0.55000000000000004">
      <c r="A138" s="118"/>
      <c r="B138" s="118"/>
      <c r="C138" s="118" t="s">
        <v>222</v>
      </c>
      <c r="D138" s="118"/>
      <c r="E138" s="118"/>
      <c r="F138" s="118"/>
      <c r="G138" s="153"/>
      <c r="H138" s="153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21"/>
      <c r="U138" s="118"/>
      <c r="V138" s="121"/>
      <c r="W138" s="118"/>
      <c r="X138" s="121"/>
      <c r="Y138" s="118"/>
      <c r="Z138" s="118"/>
      <c r="AA138" s="118"/>
      <c r="AB138" s="118"/>
      <c r="AC138" s="118"/>
      <c r="AD138" s="118"/>
    </row>
    <row r="139" spans="1:30" x14ac:dyDescent="0.55000000000000004">
      <c r="A139" s="88"/>
      <c r="B139" s="88"/>
      <c r="C139" s="88" t="s">
        <v>223</v>
      </c>
      <c r="D139" s="88"/>
      <c r="E139" s="88"/>
      <c r="F139" s="88"/>
      <c r="G139" s="151"/>
      <c r="H139" s="151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91"/>
      <c r="U139" s="88"/>
      <c r="V139" s="91"/>
      <c r="W139" s="88"/>
      <c r="X139" s="91"/>
      <c r="Y139" s="88"/>
      <c r="Z139" s="88"/>
      <c r="AA139" s="88"/>
      <c r="AB139" s="88"/>
      <c r="AC139" s="88"/>
      <c r="AD139" s="88"/>
    </row>
    <row r="140" spans="1:30" x14ac:dyDescent="0.55000000000000004">
      <c r="A140" s="88"/>
      <c r="B140" s="88"/>
      <c r="C140" s="88" t="s">
        <v>224</v>
      </c>
      <c r="D140" s="88"/>
      <c r="E140" s="88"/>
      <c r="F140" s="88"/>
      <c r="G140" s="151"/>
      <c r="H140" s="151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91"/>
      <c r="U140" s="88"/>
      <c r="V140" s="91"/>
      <c r="W140" s="88"/>
      <c r="X140" s="91"/>
      <c r="Y140" s="88"/>
      <c r="Z140" s="88"/>
      <c r="AA140" s="88"/>
      <c r="AB140" s="88"/>
      <c r="AC140" s="88"/>
      <c r="AD140" s="88"/>
    </row>
    <row r="141" spans="1:30" x14ac:dyDescent="0.55000000000000004">
      <c r="A141" s="88"/>
      <c r="B141" s="88"/>
      <c r="C141" s="88" t="s">
        <v>225</v>
      </c>
      <c r="D141" s="88"/>
      <c r="E141" s="88"/>
      <c r="F141" s="88"/>
      <c r="G141" s="151"/>
      <c r="H141" s="151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91"/>
      <c r="U141" s="88"/>
      <c r="V141" s="91"/>
      <c r="W141" s="88"/>
      <c r="X141" s="91"/>
      <c r="Y141" s="88"/>
      <c r="Z141" s="88"/>
      <c r="AA141" s="88"/>
      <c r="AB141" s="88"/>
      <c r="AC141" s="88"/>
      <c r="AD141" s="88"/>
    </row>
    <row r="142" spans="1:30" x14ac:dyDescent="0.55000000000000004">
      <c r="A142" s="88"/>
      <c r="B142" s="88"/>
      <c r="C142" s="88" t="s">
        <v>226</v>
      </c>
      <c r="D142" s="88"/>
      <c r="E142" s="88"/>
      <c r="F142" s="88"/>
      <c r="G142" s="151"/>
      <c r="H142" s="151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91"/>
      <c r="U142" s="88"/>
      <c r="V142" s="91"/>
      <c r="W142" s="88"/>
      <c r="X142" s="91"/>
      <c r="Y142" s="88"/>
      <c r="Z142" s="88"/>
      <c r="AA142" s="88"/>
      <c r="AB142" s="88"/>
      <c r="AC142" s="88"/>
      <c r="AD142" s="88"/>
    </row>
    <row r="143" spans="1:30" x14ac:dyDescent="0.55000000000000004">
      <c r="A143" s="88"/>
      <c r="B143" s="88"/>
      <c r="C143" s="88" t="s">
        <v>227</v>
      </c>
      <c r="D143" s="88"/>
      <c r="E143" s="88"/>
      <c r="F143" s="88"/>
      <c r="G143" s="151"/>
      <c r="H143" s="151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91"/>
      <c r="U143" s="88"/>
      <c r="V143" s="91"/>
      <c r="W143" s="88"/>
      <c r="X143" s="91"/>
      <c r="Y143" s="88"/>
      <c r="Z143" s="88"/>
      <c r="AA143" s="88"/>
      <c r="AB143" s="88"/>
      <c r="AC143" s="88"/>
      <c r="AD143" s="88"/>
    </row>
    <row r="144" spans="1:30" x14ac:dyDescent="0.55000000000000004">
      <c r="A144" s="108"/>
      <c r="B144" s="108"/>
      <c r="C144" s="108"/>
      <c r="D144" s="108"/>
      <c r="E144" s="108"/>
      <c r="F144" s="108"/>
      <c r="G144" s="152"/>
      <c r="H144" s="152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11"/>
      <c r="U144" s="108"/>
      <c r="V144" s="111"/>
      <c r="W144" s="108"/>
      <c r="X144" s="111"/>
      <c r="Y144" s="108"/>
      <c r="Z144" s="108"/>
      <c r="AA144" s="108"/>
      <c r="AB144" s="108"/>
      <c r="AC144" s="108"/>
      <c r="AD144" s="108"/>
    </row>
  </sheetData>
  <mergeCells count="16">
    <mergeCell ref="AA4:AB4"/>
    <mergeCell ref="C3:C5"/>
    <mergeCell ref="AC3:AC5"/>
    <mergeCell ref="E4:F4"/>
    <mergeCell ref="G4:H4"/>
    <mergeCell ref="I4:J4"/>
    <mergeCell ref="K4:L4"/>
    <mergeCell ref="M4:N4"/>
    <mergeCell ref="Q4:R4"/>
    <mergeCell ref="S4:T4"/>
    <mergeCell ref="U4:V4"/>
    <mergeCell ref="W4:X4"/>
    <mergeCell ref="Y4:Z4"/>
    <mergeCell ref="D3:P3"/>
    <mergeCell ref="O4:P4"/>
    <mergeCell ref="Q3:AB3"/>
  </mergeCells>
  <phoneticPr fontId="5" type="noConversion"/>
  <printOptions horizontalCentered="1"/>
  <pageMargins left="0" right="0" top="0.47244094488188981" bottom="0.31496062992125984" header="0.55118110236220474" footer="0.15748031496062992"/>
  <pageSetup paperSize="5" scale="48" fitToHeight="0" orientation="landscape" r:id="rId1"/>
  <headerFooter alignWithMargins="0">
    <oddFooter>&amp;R&amp;8&amp;Z&amp;F/&amp;A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showGridLines="0" zoomScale="70" zoomScaleNormal="70" workbookViewId="0">
      <selection activeCell="D6" sqref="D6"/>
    </sheetView>
  </sheetViews>
  <sheetFormatPr defaultColWidth="9" defaultRowHeight="24.75" x14ac:dyDescent="0.6"/>
  <cols>
    <col min="1" max="1" width="7.125" style="1" customWidth="1"/>
    <col min="2" max="2" width="26" style="1" customWidth="1"/>
    <col min="3" max="3" width="20.375" style="1" customWidth="1"/>
    <col min="4" max="4" width="10.375" style="1" bestFit="1" customWidth="1"/>
    <col min="5" max="20" width="9.125" style="1" customWidth="1"/>
    <col min="21" max="21" width="13.875" style="1" customWidth="1"/>
    <col min="22" max="28" width="9.125" style="1" customWidth="1"/>
    <col min="29" max="29" width="13.75" style="1" bestFit="1" customWidth="1"/>
    <col min="30" max="30" width="31.375" style="1" bestFit="1" customWidth="1"/>
    <col min="31" max="16384" width="9" style="1"/>
  </cols>
  <sheetData>
    <row r="1" spans="1:30" s="10" customFormat="1" x14ac:dyDescent="0.6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x14ac:dyDescent="0.6">
      <c r="A2" s="1" t="s">
        <v>5</v>
      </c>
    </row>
    <row r="3" spans="1:30" s="10" customFormat="1" x14ac:dyDescent="0.6">
      <c r="A3" s="22" t="s">
        <v>0</v>
      </c>
      <c r="B3" s="18" t="s">
        <v>1</v>
      </c>
      <c r="C3" s="140" t="s">
        <v>48</v>
      </c>
      <c r="D3" s="124" t="s">
        <v>25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50"/>
      <c r="P3" s="50"/>
      <c r="Q3" s="123" t="s">
        <v>26</v>
      </c>
      <c r="R3" s="124"/>
      <c r="S3" s="124"/>
      <c r="T3" s="124"/>
      <c r="U3" s="124"/>
      <c r="V3" s="124"/>
      <c r="W3" s="124"/>
      <c r="X3" s="124"/>
      <c r="Y3" s="124"/>
      <c r="Z3" s="124"/>
      <c r="AA3" s="52"/>
      <c r="AB3" s="52"/>
      <c r="AC3" s="143" t="s">
        <v>14</v>
      </c>
      <c r="AD3" s="18" t="s">
        <v>15</v>
      </c>
    </row>
    <row r="4" spans="1:30" s="10" customFormat="1" x14ac:dyDescent="0.6">
      <c r="A4" s="23" t="s">
        <v>2</v>
      </c>
      <c r="B4" s="19"/>
      <c r="C4" s="141"/>
      <c r="D4" s="45" t="s">
        <v>6</v>
      </c>
      <c r="E4" s="126" t="s">
        <v>27</v>
      </c>
      <c r="F4" s="126"/>
      <c r="G4" s="126" t="s">
        <v>12</v>
      </c>
      <c r="H4" s="126"/>
      <c r="I4" s="126" t="s">
        <v>13</v>
      </c>
      <c r="J4" s="126"/>
      <c r="K4" s="126" t="s">
        <v>16</v>
      </c>
      <c r="L4" s="126"/>
      <c r="M4" s="126" t="s">
        <v>17</v>
      </c>
      <c r="N4" s="126"/>
      <c r="O4" s="126" t="s">
        <v>47</v>
      </c>
      <c r="P4" s="126"/>
      <c r="Q4" s="126" t="s">
        <v>27</v>
      </c>
      <c r="R4" s="126"/>
      <c r="S4" s="126" t="s">
        <v>12</v>
      </c>
      <c r="T4" s="126"/>
      <c r="U4" s="126" t="s">
        <v>13</v>
      </c>
      <c r="V4" s="126"/>
      <c r="W4" s="126" t="s">
        <v>16</v>
      </c>
      <c r="X4" s="126"/>
      <c r="Y4" s="126" t="s">
        <v>17</v>
      </c>
      <c r="Z4" s="126"/>
      <c r="AA4" s="126" t="s">
        <v>47</v>
      </c>
      <c r="AB4" s="126"/>
      <c r="AC4" s="141"/>
      <c r="AD4" s="19"/>
    </row>
    <row r="5" spans="1:30" s="10" customFormat="1" x14ac:dyDescent="0.6">
      <c r="A5" s="24" t="s">
        <v>3</v>
      </c>
      <c r="B5" s="20"/>
      <c r="C5" s="142"/>
      <c r="E5" s="21" t="s">
        <v>23</v>
      </c>
      <c r="F5" s="21" t="s">
        <v>24</v>
      </c>
      <c r="G5" s="21" t="s">
        <v>23</v>
      </c>
      <c r="H5" s="21" t="s">
        <v>24</v>
      </c>
      <c r="I5" s="21" t="s">
        <v>23</v>
      </c>
      <c r="J5" s="21" t="s">
        <v>24</v>
      </c>
      <c r="K5" s="21" t="s">
        <v>23</v>
      </c>
      <c r="L5" s="21" t="s">
        <v>24</v>
      </c>
      <c r="M5" s="21" t="s">
        <v>23</v>
      </c>
      <c r="N5" s="21" t="s">
        <v>24</v>
      </c>
      <c r="O5" s="51" t="s">
        <v>23</v>
      </c>
      <c r="P5" s="51" t="s">
        <v>24</v>
      </c>
      <c r="Q5" s="21" t="s">
        <v>23</v>
      </c>
      <c r="R5" s="21" t="s">
        <v>24</v>
      </c>
      <c r="S5" s="21" t="s">
        <v>23</v>
      </c>
      <c r="T5" s="21" t="s">
        <v>24</v>
      </c>
      <c r="U5" s="21" t="s">
        <v>23</v>
      </c>
      <c r="V5" s="21" t="s">
        <v>24</v>
      </c>
      <c r="W5" s="21" t="s">
        <v>23</v>
      </c>
      <c r="X5" s="21" t="s">
        <v>24</v>
      </c>
      <c r="Y5" s="21" t="s">
        <v>23</v>
      </c>
      <c r="Z5" s="21" t="s">
        <v>24</v>
      </c>
      <c r="AA5" s="51" t="s">
        <v>23</v>
      </c>
      <c r="AB5" s="51" t="s">
        <v>24</v>
      </c>
      <c r="AC5" s="142"/>
      <c r="AD5" s="20"/>
    </row>
    <row r="6" spans="1:30" x14ac:dyDescent="0.6">
      <c r="A6" s="17" t="s">
        <v>22</v>
      </c>
      <c r="B6" s="47"/>
      <c r="C6" s="17"/>
      <c r="D6" s="16" t="s">
        <v>233</v>
      </c>
      <c r="E6" s="16">
        <f t="shared" ref="E6:T6" si="0">+E7+E11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61">
        <f>U8+U12+U13+U14+U15</f>
        <v>146889000</v>
      </c>
      <c r="V6" s="16">
        <f t="shared" ref="V6:AB6" si="1">+V7+V11</f>
        <v>0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6">
        <f t="shared" si="1"/>
        <v>0</v>
      </c>
      <c r="AA6" s="16">
        <f t="shared" si="1"/>
        <v>0</v>
      </c>
      <c r="AB6" s="16">
        <f t="shared" si="1"/>
        <v>0</v>
      </c>
      <c r="AC6" s="16"/>
      <c r="AD6" s="17"/>
    </row>
    <row r="7" spans="1:30" x14ac:dyDescent="0.6">
      <c r="A7" s="13"/>
      <c r="B7" s="48" t="s">
        <v>58</v>
      </c>
      <c r="C7" s="14"/>
      <c r="D7" s="13" t="s">
        <v>62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28" t="s">
        <v>232</v>
      </c>
    </row>
    <row r="8" spans="1:30" ht="74.25" x14ac:dyDescent="0.6">
      <c r="A8" s="5"/>
      <c r="B8" s="53" t="s">
        <v>55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9">
        <v>43000000</v>
      </c>
      <c r="V8" s="5"/>
      <c r="W8" s="5"/>
      <c r="X8" s="5"/>
      <c r="Y8" s="5"/>
      <c r="Z8" s="5"/>
      <c r="AA8" s="5"/>
      <c r="AB8" s="5"/>
      <c r="AC8" s="5"/>
      <c r="AD8" s="29"/>
    </row>
    <row r="9" spans="1:30" x14ac:dyDescent="0.6">
      <c r="A9" s="5"/>
      <c r="B9" s="53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29"/>
    </row>
    <row r="10" spans="1:30" x14ac:dyDescent="0.6">
      <c r="A10" s="5"/>
      <c r="B10" s="53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29"/>
    </row>
    <row r="11" spans="1:30" x14ac:dyDescent="0.6">
      <c r="A11" s="5"/>
      <c r="B11" s="46" t="s">
        <v>59</v>
      </c>
      <c r="C11" s="1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4"/>
      <c r="V11" s="5"/>
      <c r="W11" s="5"/>
      <c r="X11" s="5"/>
      <c r="Y11" s="5"/>
      <c r="Z11" s="5"/>
      <c r="AA11" s="5"/>
      <c r="AB11" s="5"/>
      <c r="AC11" s="5"/>
      <c r="AD11" s="5"/>
    </row>
    <row r="12" spans="1:30" ht="74.25" x14ac:dyDescent="0.6">
      <c r="A12" s="5"/>
      <c r="B12" s="55" t="s">
        <v>56</v>
      </c>
      <c r="C12" s="6"/>
      <c r="D12" s="59" t="s">
        <v>62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7">
        <v>25000000</v>
      </c>
      <c r="V12" s="5"/>
      <c r="W12" s="5"/>
      <c r="X12" s="5"/>
      <c r="Y12" s="5"/>
      <c r="Z12" s="5"/>
      <c r="AA12" s="5"/>
      <c r="AB12" s="5"/>
      <c r="AC12" s="5"/>
      <c r="AD12" s="5"/>
    </row>
    <row r="13" spans="1:30" ht="75.75" customHeight="1" x14ac:dyDescent="0.6">
      <c r="A13" s="5"/>
      <c r="B13" s="55" t="s">
        <v>64</v>
      </c>
      <c r="C13" s="6"/>
      <c r="D13" s="59" t="s">
        <v>62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9">
        <v>9523000</v>
      </c>
      <c r="V13" s="5"/>
      <c r="W13" s="5"/>
      <c r="X13" s="5"/>
      <c r="Y13" s="5"/>
      <c r="Z13" s="5"/>
      <c r="AA13" s="5"/>
      <c r="AB13" s="5"/>
      <c r="AC13" s="5"/>
      <c r="AD13" s="5"/>
    </row>
    <row r="14" spans="1:30" ht="49.5" x14ac:dyDescent="0.6">
      <c r="A14" s="5"/>
      <c r="B14" s="56" t="s">
        <v>57</v>
      </c>
      <c r="C14" s="6"/>
      <c r="D14" s="59" t="s">
        <v>62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9">
        <v>64866000</v>
      </c>
      <c r="V14" s="5"/>
      <c r="W14" s="5"/>
      <c r="X14" s="5"/>
      <c r="Y14" s="5"/>
      <c r="Z14" s="5"/>
      <c r="AA14" s="5"/>
      <c r="AB14" s="5"/>
      <c r="AC14" s="5"/>
      <c r="AD14" s="5"/>
    </row>
    <row r="15" spans="1:30" ht="49.5" x14ac:dyDescent="0.6">
      <c r="A15" s="5"/>
      <c r="B15" s="56" t="s">
        <v>61</v>
      </c>
      <c r="C15" s="6"/>
      <c r="D15" s="59" t="s">
        <v>62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9">
        <v>4500000</v>
      </c>
      <c r="V15" s="5"/>
      <c r="W15" s="5"/>
      <c r="X15" s="5"/>
      <c r="Y15" s="5"/>
      <c r="Z15" s="5"/>
      <c r="AA15" s="5"/>
      <c r="AB15" s="5"/>
      <c r="AC15" s="5"/>
      <c r="AD15" s="5"/>
    </row>
    <row r="16" spans="1:30" ht="49.5" x14ac:dyDescent="0.6">
      <c r="A16" s="5"/>
      <c r="B16" s="60" t="s">
        <v>63</v>
      </c>
      <c r="C16" s="6"/>
      <c r="D16" s="59" t="s">
        <v>62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9">
        <v>1785000</v>
      </c>
      <c r="V16" s="5"/>
      <c r="W16" s="5"/>
      <c r="X16" s="5"/>
      <c r="Y16" s="5"/>
      <c r="Z16" s="5"/>
      <c r="AA16" s="5"/>
      <c r="AB16" s="5"/>
      <c r="AC16" s="5"/>
      <c r="AD16" s="5"/>
    </row>
    <row r="17" spans="1:30" ht="29.25" customHeight="1" x14ac:dyDescent="0.6">
      <c r="A17" s="7"/>
      <c r="B17" s="15"/>
      <c r="C17" s="4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x14ac:dyDescent="0.6">
      <c r="A18" s="8"/>
    </row>
  </sheetData>
  <mergeCells count="16">
    <mergeCell ref="C3:C5"/>
    <mergeCell ref="AC3:AC5"/>
    <mergeCell ref="E4:F4"/>
    <mergeCell ref="G4:H4"/>
    <mergeCell ref="I4:J4"/>
    <mergeCell ref="K4:L4"/>
    <mergeCell ref="M4:N4"/>
    <mergeCell ref="Q4:R4"/>
    <mergeCell ref="S4:T4"/>
    <mergeCell ref="U4:V4"/>
    <mergeCell ref="W4:X4"/>
    <mergeCell ref="Y4:Z4"/>
    <mergeCell ref="D3:N3"/>
    <mergeCell ref="Q3:Z3"/>
    <mergeCell ref="O4:P4"/>
    <mergeCell ref="AA4:AB4"/>
  </mergeCells>
  <pageMargins left="0.19685039370078741" right="0.21" top="0.62" bottom="0.46" header="0.51181102362204722" footer="0.28999999999999998"/>
  <pageSetup paperSize="5" scale="49" fitToHeight="0" orientation="landscape" r:id="rId1"/>
  <headerFooter alignWithMargins="0">
    <oddFooter>&amp;R&amp;8&amp;Z&amp;F/&amp;A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showGridLines="0" workbookViewId="0">
      <selection activeCell="B5" sqref="B5"/>
    </sheetView>
  </sheetViews>
  <sheetFormatPr defaultColWidth="9" defaultRowHeight="24.75" x14ac:dyDescent="0.6"/>
  <cols>
    <col min="1" max="1" width="6" style="1" customWidth="1"/>
    <col min="2" max="2" width="18.75" style="1" customWidth="1"/>
    <col min="3" max="3" width="20.25" style="1" customWidth="1"/>
    <col min="4" max="4" width="14.375" style="1" customWidth="1"/>
    <col min="5" max="5" width="11.875" style="1" customWidth="1"/>
    <col min="6" max="6" width="10.25" style="1" customWidth="1"/>
    <col min="7" max="7" width="9.75" style="1" customWidth="1"/>
    <col min="8" max="8" width="9" style="1"/>
    <col min="9" max="9" width="9.625" style="1" customWidth="1"/>
    <col min="10" max="10" width="9.875" style="1" customWidth="1"/>
    <col min="11" max="14" width="9" style="1"/>
    <col min="15" max="17" width="9.875" style="1" customWidth="1"/>
    <col min="18" max="18" width="13.375" style="1" bestFit="1" customWidth="1"/>
    <col min="19" max="19" width="31.375" style="1" bestFit="1" customWidth="1"/>
    <col min="20" max="16384" width="9" style="1"/>
  </cols>
  <sheetData>
    <row r="1" spans="1:19" s="32" customFormat="1" ht="27.75" x14ac:dyDescent="0.65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9" x14ac:dyDescent="0.6">
      <c r="A2" s="1" t="s">
        <v>5</v>
      </c>
    </row>
    <row r="3" spans="1:19" x14ac:dyDescent="0.6">
      <c r="A3" s="2" t="s">
        <v>0</v>
      </c>
      <c r="B3" s="2" t="s">
        <v>1</v>
      </c>
      <c r="C3" s="33" t="s">
        <v>48</v>
      </c>
      <c r="D3" s="33" t="s">
        <v>9</v>
      </c>
      <c r="E3" s="2" t="s">
        <v>7</v>
      </c>
      <c r="F3" s="123" t="s">
        <v>26</v>
      </c>
      <c r="G3" s="124"/>
      <c r="H3" s="124"/>
      <c r="I3" s="124"/>
      <c r="J3" s="124"/>
      <c r="K3" s="124"/>
      <c r="L3" s="124"/>
      <c r="M3" s="124"/>
      <c r="N3" s="124"/>
      <c r="O3" s="124"/>
      <c r="P3" s="52"/>
      <c r="Q3" s="52"/>
      <c r="R3" s="144" t="s">
        <v>14</v>
      </c>
      <c r="S3" s="2" t="s">
        <v>15</v>
      </c>
    </row>
    <row r="4" spans="1:19" x14ac:dyDescent="0.6">
      <c r="A4" s="3" t="s">
        <v>2</v>
      </c>
      <c r="B4" s="3"/>
      <c r="C4" s="34"/>
      <c r="D4" s="34" t="s">
        <v>8</v>
      </c>
      <c r="E4" s="3" t="s">
        <v>10</v>
      </c>
      <c r="F4" s="126" t="s">
        <v>11</v>
      </c>
      <c r="G4" s="126"/>
      <c r="H4" s="126" t="s">
        <v>12</v>
      </c>
      <c r="I4" s="126"/>
      <c r="J4" s="126" t="s">
        <v>13</v>
      </c>
      <c r="K4" s="126"/>
      <c r="L4" s="126" t="s">
        <v>16</v>
      </c>
      <c r="M4" s="126"/>
      <c r="N4" s="126" t="s">
        <v>17</v>
      </c>
      <c r="O4" s="126"/>
      <c r="P4" s="126" t="s">
        <v>47</v>
      </c>
      <c r="Q4" s="126"/>
      <c r="R4" s="145"/>
      <c r="S4" s="3"/>
    </row>
    <row r="5" spans="1:19" x14ac:dyDescent="0.6">
      <c r="A5" s="4" t="s">
        <v>3</v>
      </c>
      <c r="B5" s="4"/>
      <c r="C5" s="35"/>
      <c r="D5" s="35"/>
      <c r="E5" s="4"/>
      <c r="F5" s="21" t="s">
        <v>23</v>
      </c>
      <c r="G5" s="21" t="s">
        <v>24</v>
      </c>
      <c r="H5" s="21" t="s">
        <v>23</v>
      </c>
      <c r="I5" s="21" t="s">
        <v>24</v>
      </c>
      <c r="J5" s="21" t="s">
        <v>23</v>
      </c>
      <c r="K5" s="21" t="s">
        <v>24</v>
      </c>
      <c r="L5" s="21" t="s">
        <v>23</v>
      </c>
      <c r="M5" s="21" t="s">
        <v>24</v>
      </c>
      <c r="N5" s="21" t="s">
        <v>23</v>
      </c>
      <c r="O5" s="21" t="s">
        <v>24</v>
      </c>
      <c r="P5" s="51" t="s">
        <v>23</v>
      </c>
      <c r="Q5" s="51" t="s">
        <v>24</v>
      </c>
      <c r="R5" s="146"/>
      <c r="S5" s="4"/>
    </row>
    <row r="6" spans="1:19" s="32" customFormat="1" ht="27.75" x14ac:dyDescent="0.65">
      <c r="A6" s="36" t="s">
        <v>4</v>
      </c>
      <c r="B6" s="37"/>
      <c r="C6" s="37"/>
      <c r="D6" s="37"/>
      <c r="E6" s="37"/>
      <c r="F6" s="37">
        <f>SUM(F7:F12)</f>
        <v>0</v>
      </c>
      <c r="G6" s="37">
        <f t="shared" ref="G6:Q6" si="0">SUM(G7:G12)</f>
        <v>0</v>
      </c>
      <c r="H6" s="37">
        <f t="shared" si="0"/>
        <v>0</v>
      </c>
      <c r="I6" s="37">
        <f t="shared" si="0"/>
        <v>0</v>
      </c>
      <c r="J6" s="58">
        <f t="shared" si="0"/>
        <v>0</v>
      </c>
      <c r="K6" s="37">
        <f t="shared" si="0"/>
        <v>0</v>
      </c>
      <c r="L6" s="37">
        <f t="shared" si="0"/>
        <v>0</v>
      </c>
      <c r="M6" s="37">
        <f t="shared" si="0"/>
        <v>0</v>
      </c>
      <c r="N6" s="37">
        <f t="shared" si="0"/>
        <v>0</v>
      </c>
      <c r="O6" s="37">
        <f t="shared" si="0"/>
        <v>0</v>
      </c>
      <c r="P6" s="37">
        <f t="shared" si="0"/>
        <v>0</v>
      </c>
      <c r="Q6" s="37">
        <f t="shared" si="0"/>
        <v>0</v>
      </c>
      <c r="R6" s="11"/>
      <c r="S6" s="11"/>
    </row>
    <row r="7" spans="1:19" x14ac:dyDescent="0.6">
      <c r="A7" s="5"/>
      <c r="B7" s="57" t="s">
        <v>60</v>
      </c>
      <c r="C7" s="5"/>
      <c r="D7" s="5"/>
      <c r="E7" s="5"/>
      <c r="F7" s="5"/>
      <c r="G7" s="5"/>
      <c r="H7" s="5"/>
      <c r="I7" s="5"/>
      <c r="J7" s="54"/>
      <c r="K7" s="5"/>
      <c r="L7" s="5"/>
      <c r="M7" s="5"/>
      <c r="N7" s="5"/>
      <c r="O7" s="5"/>
      <c r="P7" s="5"/>
      <c r="Q7" s="5"/>
      <c r="R7" s="5"/>
      <c r="S7" s="28" t="s">
        <v>35</v>
      </c>
    </row>
    <row r="8" spans="1:19" x14ac:dyDescent="0.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9" t="s">
        <v>36</v>
      </c>
    </row>
    <row r="9" spans="1:19" x14ac:dyDescent="0.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29" t="s">
        <v>37</v>
      </c>
    </row>
    <row r="10" spans="1:19" x14ac:dyDescent="0.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29" t="s">
        <v>38</v>
      </c>
    </row>
    <row r="11" spans="1:19" x14ac:dyDescent="0.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9" t="s">
        <v>39</v>
      </c>
    </row>
    <row r="12" spans="1:19" x14ac:dyDescent="0.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30" t="s">
        <v>40</v>
      </c>
    </row>
  </sheetData>
  <mergeCells count="8">
    <mergeCell ref="R3:R5"/>
    <mergeCell ref="F4:G4"/>
    <mergeCell ref="H4:I4"/>
    <mergeCell ref="J4:K4"/>
    <mergeCell ref="L4:M4"/>
    <mergeCell ref="N4:O4"/>
    <mergeCell ref="F3:O3"/>
    <mergeCell ref="P4:Q4"/>
  </mergeCells>
  <phoneticPr fontId="5" type="noConversion"/>
  <pageMargins left="0.45" right="0.2" top="0.98425196850393704" bottom="0.98425196850393704" header="0.51181102362204722" footer="0.51181102362204722"/>
  <pageSetup paperSize="9" scale="62" fitToHeight="0" orientation="landscape" r:id="rId1"/>
  <headerFooter alignWithMargins="0">
    <oddFooter>&amp;R&amp;8&amp;Z&amp;F/&amp;A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NOTICES</vt:lpstr>
      <vt:lpstr>สรุปงบลงทุน 5 ปี</vt:lpstr>
      <vt:lpstr>แผนครุภัณฑ์</vt:lpstr>
      <vt:lpstr>แผนสิ่งก่อสร้าง(ปีเดียว)</vt:lpstr>
      <vt:lpstr>แผนสิ่งก่อสร้าง(ผูกพัน)</vt:lpstr>
      <vt:lpstr>แผนครุภัณฑ์!Print_Titles</vt:lpstr>
      <vt:lpstr>'แผนสิ่งก่อสร้าง(ปีเดียว)'!Print_Titles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Windows User</cp:lastModifiedBy>
  <cp:lastPrinted>2021-05-13T10:32:34Z</cp:lastPrinted>
  <dcterms:created xsi:type="dcterms:W3CDTF">2011-05-06T08:07:54Z</dcterms:created>
  <dcterms:modified xsi:type="dcterms:W3CDTF">2021-09-01T02:47:38Z</dcterms:modified>
</cp:coreProperties>
</file>