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Workbook_____________"/>
  <mc:AlternateContent xmlns:mc="http://schemas.openxmlformats.org/markup-compatibility/2006">
    <mc:Choice Requires="x15">
      <x15ac:absPath xmlns:x15ac="http://schemas.microsoft.com/office/spreadsheetml/2010/11/ac" url="F:\รายงานผลการให้บริการอาคารสถานที่\4-6-67\"/>
    </mc:Choice>
  </mc:AlternateContent>
  <xr:revisionPtr revIDLastSave="0" documentId="8_{595B1757-DF35-421C-B76B-424A25CF7A2A}" xr6:coauthVersionLast="36" xr6:coauthVersionMax="36" xr10:uidLastSave="{00000000-0000-0000-0000-000000000000}"/>
  <bookViews>
    <workbookView xWindow="0" yWindow="0" windowWidth="20400" windowHeight="7725" activeTab="2" xr2:uid="{00000000-000D-0000-FFFF-FFFF00000000}"/>
  </bookViews>
  <sheets>
    <sheet name="ยอดรวม" sheetId="6" r:id="rId1"/>
    <sheet name="ขอใช้บริการ" sheetId="2" r:id="rId2"/>
    <sheet name="เช่าพื้นที่ประกอบการ" sheetId="4" r:id="rId3"/>
    <sheet name="ค่าบำรุงหอพัก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6" l="1"/>
  <c r="F4" i="6"/>
  <c r="F3" i="6"/>
  <c r="H22" i="4"/>
  <c r="J10" i="2"/>
  <c r="G4" i="4"/>
  <c r="D6" i="6"/>
  <c r="C6" i="6"/>
  <c r="B6" i="6"/>
  <c r="E6" i="6" l="1"/>
  <c r="E6" i="5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5" i="4"/>
  <c r="J4" i="4"/>
  <c r="K4" i="4"/>
  <c r="J8" i="2"/>
  <c r="I6" i="6" l="1"/>
  <c r="H6" i="6"/>
  <c r="G6" i="6"/>
  <c r="F6" i="6"/>
  <c r="B7" i="6" s="1"/>
  <c r="H4" i="4" l="1"/>
  <c r="I4" i="4"/>
  <c r="F4" i="4"/>
  <c r="E5" i="5"/>
  <c r="E4" i="5"/>
  <c r="E3" i="5"/>
  <c r="L4" i="4" l="1"/>
  <c r="E7" i="5"/>
</calcChain>
</file>

<file path=xl/sharedStrings.xml><?xml version="1.0" encoding="utf-8"?>
<sst xmlns="http://schemas.openxmlformats.org/spreadsheetml/2006/main" count="156" uniqueCount="58">
  <si>
    <t>รายงานผลการให้บริการอาคารสถานที่กองพัฒนานักศึกษา</t>
  </si>
  <si>
    <t xml:space="preserve">ลำดับ </t>
  </si>
  <si>
    <t>วันที่ขอใช้</t>
  </si>
  <si>
    <t>สถานที่</t>
  </si>
  <si>
    <t>วัตถุประสงค์</t>
  </si>
  <si>
    <t xml:space="preserve">รายได้ที่เกิดจากการขอใช้พื้นที่ </t>
  </si>
  <si>
    <t>ค่าใช้จ่ายตามระเบียบ</t>
  </si>
  <si>
    <t xml:space="preserve">หมายเหตุ </t>
  </si>
  <si>
    <t xml:space="preserve">ชื่อหน่วยงานที่ขอใช้ </t>
  </si>
  <si>
    <t>ประเภทผู้ขอใช้บริการ</t>
  </si>
  <si>
    <t>หน่วยงานภายนอก</t>
  </si>
  <si>
    <t>หน่วยงานภายใน</t>
  </si>
  <si>
    <t>นักศึกษา/องค์กรนักศึกษา</t>
  </si>
  <si>
    <t>มูลนิธิแผ่นดินบริบูรณ์</t>
  </si>
  <si>
    <t>1. งานหอพัก</t>
  </si>
  <si>
    <t>P</t>
  </si>
  <si>
    <t>2-6 กรกฎาคม 2566</t>
  </si>
  <si>
    <t>กลุ่มอาคารหอพักนักศึกษา</t>
  </si>
  <si>
    <t>เป็นที่พักสำหรับผู้เข้าร่วมโครงการค่ายคุณธรรมเยาวชนคริสเตียน</t>
  </si>
  <si>
    <t>ลำดับ</t>
  </si>
  <si>
    <t>ชื่อหอพัก</t>
  </si>
  <si>
    <t>ประเภทกิจการ</t>
  </si>
  <si>
    <t>รายได้ต่อเดือนในปี พ.ศ.</t>
  </si>
  <si>
    <t>หอพักเทพนฤมิต</t>
  </si>
  <si>
    <t>สินค้าเบ็ดเตล็ด</t>
  </si>
  <si>
    <t>-</t>
  </si>
  <si>
    <t>หอพักวัฒนศิลป์</t>
  </si>
  <si>
    <t>หอพักผดุงศิลป์</t>
  </si>
  <si>
    <t>หอพักศรีเกษตร</t>
  </si>
  <si>
    <t>หอพักสุมิตร</t>
  </si>
  <si>
    <t>หอพัก ฝค.(ฝึกหัดครู)</t>
  </si>
  <si>
    <t>หอพักรัตมา</t>
  </si>
  <si>
    <t>หอพักอุดมศิลป์</t>
  </si>
  <si>
    <t>ซักอบรีด</t>
  </si>
  <si>
    <t>ประมาณการรายได้ค่าบำรุงหอพัก</t>
  </si>
  <si>
    <t>ปีการศึกษา</t>
  </si>
  <si>
    <t>ภาคเรียนที่ 1</t>
  </si>
  <si>
    <t xml:space="preserve">ภาคเรียนที่ 2 </t>
  </si>
  <si>
    <t>ภาคฤดูร้อน</t>
  </si>
  <si>
    <t>รวม</t>
  </si>
  <si>
    <t>เช่าพื้นที่ประกอบการ</t>
  </si>
  <si>
    <t>ขอใช้บริการ</t>
  </si>
  <si>
    <t>ค่าบำรุงหอพัก</t>
  </si>
  <si>
    <t>รายละเอียด</t>
  </si>
  <si>
    <t>ปี 2563</t>
  </si>
  <si>
    <t>ปี 2565</t>
  </si>
  <si>
    <t>ปี 2566</t>
  </si>
  <si>
    <t>หมายเหตุ</t>
  </si>
  <si>
    <t>ยอดรวม</t>
  </si>
  <si>
    <t>รวมทั้งสิ้น</t>
  </si>
  <si>
    <t>รายละเอียดการให้เช่าพื้นที่ประกอบการ</t>
  </si>
  <si>
    <t>ตู้จำหน่ายสินค้าอัตโนมัติ</t>
  </si>
  <si>
    <t>ปี 2564</t>
  </si>
  <si>
    <t xml:space="preserve">ผลการให้บริการของงานหอพัก กองพัฒนานักศึกษา </t>
  </si>
  <si>
    <t>ปี 2567</t>
  </si>
  <si>
    <t>23-26 เมษายน 2567</t>
  </si>
  <si>
    <t>รวม ปี 63-67</t>
  </si>
  <si>
    <t>รายได้ 3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</si>
</sst>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#,##0.00;[Red]#,##0.00"/>
    <numFmt numFmtId="188" formatCode="_-* #,##0_-;\-* #,##0_-;_-* &quot;-&quot;??_-;_-@_-"/>
    <numFmt numFmtId="189" formatCode="_(* #,##0_);_(* \(#,##0\);_(* &quot;-&quot;??_);_(@_)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7" tint="0.79998168889431442"/>
      <name val="TH SarabunPSK"/>
      <family val="2"/>
    </font>
    <font>
      <b/>
      <sz val="16"/>
      <color theme="1"/>
      <name val="TH SarabunPSK"/>
      <family val="2"/>
      <charset val="22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7" tint="0.79998168889431442"/>
      <name val="TH Sarabun New"/>
      <family val="2"/>
    </font>
    <font>
      <sz val="16"/>
      <name val="TH Sarabun New"/>
      <family val="2"/>
    </font>
    <font>
      <sz val="16"/>
      <color theme="9" tint="0.79998168889431442"/>
      <name val="TH Sarabun New"/>
      <family val="2"/>
    </font>
    <font>
      <b/>
      <sz val="11"/>
      <color theme="1"/>
      <name val="TH SarabunPSK"/>
      <family val="2"/>
      <charset val="22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center" wrapText="1"/>
    </xf>
    <xf numFmtId="43" fontId="7" fillId="6" borderId="5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vertical="top"/>
    </xf>
    <xf numFmtId="49" fontId="7" fillId="6" borderId="1" xfId="0" applyNumberFormat="1" applyFont="1" applyFill="1" applyBorder="1" applyAlignment="1">
      <alignment horizontal="center" vertical="top"/>
    </xf>
    <xf numFmtId="0" fontId="7" fillId="6" borderId="1" xfId="0" applyFont="1" applyFill="1" applyBorder="1" applyAlignment="1">
      <alignment vertical="top" wrapText="1"/>
    </xf>
    <xf numFmtId="43" fontId="7" fillId="6" borderId="1" xfId="1" applyFont="1" applyFill="1" applyBorder="1" applyAlignment="1">
      <alignment vertical="top"/>
    </xf>
    <xf numFmtId="0" fontId="11" fillId="0" borderId="0" xfId="0" applyFont="1"/>
    <xf numFmtId="0" fontId="5" fillId="0" borderId="0" xfId="0" applyFont="1"/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top" wrapText="1"/>
    </xf>
    <xf numFmtId="0" fontId="7" fillId="7" borderId="5" xfId="0" applyFont="1" applyFill="1" applyBorder="1" applyAlignment="1">
      <alignment horizontal="center" vertical="center" wrapText="1"/>
    </xf>
    <xf numFmtId="43" fontId="7" fillId="7" borderId="5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top"/>
    </xf>
    <xf numFmtId="0" fontId="7" fillId="7" borderId="1" xfId="0" applyFont="1" applyFill="1" applyBorder="1" applyAlignment="1">
      <alignment vertical="top"/>
    </xf>
    <xf numFmtId="49" fontId="7" fillId="7" borderId="1" xfId="0" applyNumberFormat="1" applyFont="1" applyFill="1" applyBorder="1" applyAlignment="1">
      <alignment horizontal="center" vertical="top"/>
    </xf>
    <xf numFmtId="0" fontId="7" fillId="7" borderId="1" xfId="0" applyFont="1" applyFill="1" applyBorder="1" applyAlignment="1">
      <alignment vertical="top" wrapText="1"/>
    </xf>
    <xf numFmtId="43" fontId="7" fillId="7" borderId="1" xfId="1" applyFont="1" applyFill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5" xfId="0" applyFont="1" applyBorder="1" applyAlignment="1">
      <alignment horizontal="center" vertical="top" wrapText="1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7" fillId="0" borderId="1" xfId="0" applyFont="1" applyBorder="1"/>
    <xf numFmtId="189" fontId="7" fillId="0" borderId="1" xfId="1" applyNumberFormat="1" applyFont="1" applyBorder="1"/>
    <xf numFmtId="189" fontId="7" fillId="0" borderId="1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0" xfId="0" applyFont="1"/>
    <xf numFmtId="189" fontId="7" fillId="0" borderId="0" xfId="1" applyNumberFormat="1" applyFont="1"/>
    <xf numFmtId="189" fontId="7" fillId="0" borderId="0" xfId="0" applyNumberFormat="1" applyFont="1"/>
    <xf numFmtId="189" fontId="7" fillId="0" borderId="7" xfId="1" applyNumberFormat="1" applyFont="1" applyBorder="1" applyAlignment="1"/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7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87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87" fontId="7" fillId="0" borderId="0" xfId="0" applyNumberFormat="1" applyFont="1" applyAlignment="1">
      <alignment horizontal="center"/>
    </xf>
    <xf numFmtId="187" fontId="6" fillId="0" borderId="0" xfId="0" applyNumberFormat="1" applyFont="1"/>
    <xf numFmtId="188" fontId="7" fillId="0" borderId="1" xfId="1" applyNumberFormat="1" applyFont="1" applyBorder="1" applyAlignment="1">
      <alignment horizontal="center"/>
    </xf>
    <xf numFmtId="188" fontId="7" fillId="0" borderId="1" xfId="0" applyNumberFormat="1" applyFont="1" applyBorder="1"/>
    <xf numFmtId="0" fontId="12" fillId="0" borderId="0" xfId="0" applyFont="1" applyAlignment="1">
      <alignment horizontal="center"/>
    </xf>
    <xf numFmtId="188" fontId="12" fillId="0" borderId="0" xfId="0" applyNumberFormat="1" applyFont="1"/>
    <xf numFmtId="188" fontId="14" fillId="0" borderId="1" xfId="1" applyNumberFormat="1" applyFont="1" applyBorder="1" applyAlignment="1">
      <alignment horizontal="center"/>
    </xf>
    <xf numFmtId="188" fontId="9" fillId="0" borderId="1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89" fontId="12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87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13"/>
  <sheetViews>
    <sheetView zoomScale="130" zoomScaleNormal="130" workbookViewId="0">
      <selection sqref="A1:I1"/>
    </sheetView>
  </sheetViews>
  <sheetFormatPr defaultColWidth="9" defaultRowHeight="24" x14ac:dyDescent="0.55000000000000004"/>
  <cols>
    <col min="1" max="1" width="18.375" style="46" customWidth="1"/>
    <col min="2" max="2" width="13.125" style="46" customWidth="1"/>
    <col min="3" max="3" width="11" style="46" customWidth="1"/>
    <col min="4" max="5" width="12" style="46" customWidth="1"/>
    <col min="6" max="6" width="9.875" style="46" bestFit="1" customWidth="1"/>
    <col min="7" max="9" width="8.875" style="46" bestFit="1" customWidth="1"/>
    <col min="10" max="16384" width="9" style="46"/>
  </cols>
  <sheetData>
    <row r="1" spans="1:12" x14ac:dyDescent="0.55000000000000004">
      <c r="A1" s="66" t="s">
        <v>53</v>
      </c>
      <c r="B1" s="67"/>
      <c r="C1" s="67"/>
      <c r="D1" s="67"/>
      <c r="E1" s="67"/>
      <c r="F1" s="67"/>
      <c r="G1" s="67"/>
      <c r="H1" s="67"/>
      <c r="I1" s="68"/>
    </row>
    <row r="2" spans="1:12" x14ac:dyDescent="0.55000000000000004">
      <c r="A2" s="41" t="s">
        <v>43</v>
      </c>
      <c r="B2" s="41">
        <v>2563</v>
      </c>
      <c r="C2" s="41">
        <v>2564</v>
      </c>
      <c r="D2" s="41">
        <v>2565</v>
      </c>
      <c r="E2" s="41">
        <v>2566</v>
      </c>
      <c r="F2" s="41">
        <v>2567</v>
      </c>
      <c r="G2" s="41">
        <v>2568</v>
      </c>
      <c r="H2" s="41">
        <v>2569</v>
      </c>
      <c r="I2" s="41">
        <v>2570</v>
      </c>
    </row>
    <row r="3" spans="1:12" x14ac:dyDescent="0.55000000000000004">
      <c r="A3" s="42" t="s">
        <v>41</v>
      </c>
      <c r="B3" s="43">
        <v>0</v>
      </c>
      <c r="C3" s="43">
        <v>0</v>
      </c>
      <c r="D3" s="43">
        <v>0</v>
      </c>
      <c r="E3" s="43">
        <v>273840</v>
      </c>
      <c r="F3" s="43">
        <f>ขอใช้บริการ!J10</f>
        <v>266000</v>
      </c>
      <c r="G3" s="43"/>
      <c r="H3" s="43"/>
      <c r="I3" s="43"/>
      <c r="J3" s="47"/>
    </row>
    <row r="4" spans="1:12" x14ac:dyDescent="0.55000000000000004">
      <c r="A4" s="42" t="s">
        <v>40</v>
      </c>
      <c r="B4" s="43">
        <v>0</v>
      </c>
      <c r="C4" s="43">
        <v>0</v>
      </c>
      <c r="D4" s="43">
        <v>95210</v>
      </c>
      <c r="E4" s="43">
        <v>1569816</v>
      </c>
      <c r="F4" s="43">
        <f>เช่าพื้นที่ประกอบการ!H22</f>
        <v>372657</v>
      </c>
      <c r="G4" s="43"/>
      <c r="H4" s="43"/>
      <c r="I4" s="43"/>
      <c r="J4" s="47"/>
    </row>
    <row r="5" spans="1:12" x14ac:dyDescent="0.55000000000000004">
      <c r="A5" s="42" t="s">
        <v>42</v>
      </c>
      <c r="B5" s="43">
        <v>18956100</v>
      </c>
      <c r="C5" s="43">
        <v>4765900</v>
      </c>
      <c r="D5" s="43">
        <v>22797650</v>
      </c>
      <c r="E5" s="43">
        <f>ค่าบำรุงหอพัก!E6</f>
        <v>24036750</v>
      </c>
      <c r="F5" s="44" t="s">
        <v>25</v>
      </c>
      <c r="G5" s="43"/>
      <c r="H5" s="43"/>
      <c r="I5" s="43"/>
      <c r="J5" s="47"/>
    </row>
    <row r="6" spans="1:12" x14ac:dyDescent="0.55000000000000004">
      <c r="A6" s="41" t="s">
        <v>39</v>
      </c>
      <c r="B6" s="43">
        <f>SUM(B3:B5)</f>
        <v>18956100</v>
      </c>
      <c r="C6" s="43">
        <f>SUM(C3:C5)</f>
        <v>4765900</v>
      </c>
      <c r="D6" s="43">
        <f t="shared" ref="D6:E6" si="0">SUM(D3:D5)</f>
        <v>22892860</v>
      </c>
      <c r="E6" s="43">
        <f t="shared" si="0"/>
        <v>25880406</v>
      </c>
      <c r="F6" s="43">
        <f t="shared" ref="F6:I6" si="1">SUM(F3:F5)</f>
        <v>638657</v>
      </c>
      <c r="G6" s="43">
        <f t="shared" si="1"/>
        <v>0</v>
      </c>
      <c r="H6" s="43">
        <f t="shared" si="1"/>
        <v>0</v>
      </c>
      <c r="I6" s="43">
        <f t="shared" si="1"/>
        <v>0</v>
      </c>
      <c r="J6" s="47"/>
      <c r="L6" s="48"/>
    </row>
    <row r="7" spans="1:12" x14ac:dyDescent="0.55000000000000004">
      <c r="A7" s="45" t="s">
        <v>56</v>
      </c>
      <c r="B7" s="69">
        <f>SUM(B6:F6)</f>
        <v>73133923</v>
      </c>
      <c r="C7" s="69"/>
      <c r="D7" s="69"/>
      <c r="E7" s="69"/>
      <c r="F7" s="69"/>
      <c r="G7" s="49"/>
      <c r="H7" s="49"/>
      <c r="I7" s="49"/>
      <c r="J7" s="47"/>
    </row>
    <row r="11" spans="1:12" x14ac:dyDescent="0.55000000000000004">
      <c r="E11" s="48"/>
    </row>
    <row r="13" spans="1:12" x14ac:dyDescent="0.55000000000000004">
      <c r="E13" s="48"/>
    </row>
  </sheetData>
  <mergeCells count="2">
    <mergeCell ref="A1:I1"/>
    <mergeCell ref="B7:F7"/>
  </mergeCells>
  <pageMargins left="0.7" right="0.7" top="0.75" bottom="0.75" header="0.3" footer="0.3"/>
  <ignoredErrors>
    <ignoredError sqref="F6:I6 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11"/>
  <sheetViews>
    <sheetView zoomScaleNormal="100" workbookViewId="0">
      <selection activeCell="J11" sqref="A1:K11"/>
    </sheetView>
  </sheetViews>
  <sheetFormatPr defaultColWidth="8.625" defaultRowHeight="24" x14ac:dyDescent="0.55000000000000004"/>
  <cols>
    <col min="1" max="1" width="8.125" style="1" customWidth="1"/>
    <col min="2" max="2" width="25.625" style="1" customWidth="1"/>
    <col min="3" max="3" width="10.625" style="1" customWidth="1"/>
    <col min="4" max="4" width="9.375" style="1" customWidth="1"/>
    <col min="5" max="5" width="15.75" style="1" customWidth="1"/>
    <col min="6" max="6" width="19.75" style="1" bestFit="1" customWidth="1"/>
    <col min="7" max="8" width="25.375" style="1" customWidth="1"/>
    <col min="9" max="9" width="18.25" style="1" customWidth="1"/>
    <col min="10" max="10" width="22.25" style="1" customWidth="1"/>
    <col min="11" max="11" width="34.25" style="1" customWidth="1"/>
    <col min="12" max="16384" width="8.625" style="1"/>
  </cols>
  <sheetData>
    <row r="1" spans="1:13" s="3" customFormat="1" ht="27" x14ac:dyDescent="0.6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3" s="26" customFormat="1" ht="30.75" customHeight="1" x14ac:dyDescent="0.55000000000000004">
      <c r="A2" s="37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3" s="27" customFormat="1" ht="46.5" customHeight="1" x14ac:dyDescent="0.55000000000000004">
      <c r="A3" s="71" t="s">
        <v>1</v>
      </c>
      <c r="B3" s="71" t="s">
        <v>8</v>
      </c>
      <c r="C3" s="73" t="s">
        <v>9</v>
      </c>
      <c r="D3" s="74"/>
      <c r="E3" s="75"/>
      <c r="F3" s="71" t="s">
        <v>2</v>
      </c>
      <c r="G3" s="71" t="s">
        <v>3</v>
      </c>
      <c r="H3" s="71" t="s">
        <v>4</v>
      </c>
      <c r="I3" s="76" t="s">
        <v>6</v>
      </c>
      <c r="J3" s="76" t="s">
        <v>5</v>
      </c>
      <c r="K3" s="71" t="s">
        <v>7</v>
      </c>
    </row>
    <row r="4" spans="1:13" s="27" customFormat="1" ht="48" x14ac:dyDescent="0.55000000000000004">
      <c r="A4" s="72"/>
      <c r="B4" s="72"/>
      <c r="C4" s="39" t="s">
        <v>10</v>
      </c>
      <c r="D4" s="39" t="s">
        <v>11</v>
      </c>
      <c r="E4" s="39" t="s">
        <v>12</v>
      </c>
      <c r="F4" s="72"/>
      <c r="G4" s="72"/>
      <c r="H4" s="72"/>
      <c r="I4" s="77"/>
      <c r="J4" s="77"/>
      <c r="K4" s="72"/>
    </row>
    <row r="5" spans="1:13" x14ac:dyDescent="0.55000000000000004">
      <c r="A5" s="5"/>
      <c r="B5" s="6" t="s">
        <v>44</v>
      </c>
      <c r="C5" s="7" t="s">
        <v>25</v>
      </c>
      <c r="D5" s="7" t="s">
        <v>25</v>
      </c>
      <c r="E5" s="7" t="s">
        <v>25</v>
      </c>
      <c r="F5" s="6" t="s">
        <v>25</v>
      </c>
      <c r="G5" s="6" t="s">
        <v>25</v>
      </c>
      <c r="H5" s="6" t="s">
        <v>25</v>
      </c>
      <c r="I5" s="8" t="s">
        <v>25</v>
      </c>
      <c r="J5" s="8" t="s">
        <v>25</v>
      </c>
      <c r="K5" s="6" t="s">
        <v>25</v>
      </c>
      <c r="L5" s="4"/>
      <c r="M5" s="4"/>
    </row>
    <row r="6" spans="1:13" x14ac:dyDescent="0.55000000000000004">
      <c r="A6" s="9"/>
      <c r="B6" s="10" t="s">
        <v>52</v>
      </c>
      <c r="C6" s="11" t="s">
        <v>25</v>
      </c>
      <c r="D6" s="11" t="s">
        <v>25</v>
      </c>
      <c r="E6" s="11" t="s">
        <v>25</v>
      </c>
      <c r="F6" s="10" t="s">
        <v>25</v>
      </c>
      <c r="G6" s="10" t="s">
        <v>25</v>
      </c>
      <c r="H6" s="10" t="s">
        <v>25</v>
      </c>
      <c r="I6" s="12" t="s">
        <v>25</v>
      </c>
      <c r="J6" s="12" t="s">
        <v>25</v>
      </c>
      <c r="K6" s="10" t="s">
        <v>25</v>
      </c>
    </row>
    <row r="7" spans="1:13" x14ac:dyDescent="0.55000000000000004">
      <c r="A7" s="13"/>
      <c r="B7" s="13" t="s">
        <v>45</v>
      </c>
      <c r="C7" s="14" t="s">
        <v>25</v>
      </c>
      <c r="D7" s="14" t="s">
        <v>25</v>
      </c>
      <c r="E7" s="14" t="s">
        <v>25</v>
      </c>
      <c r="F7" s="15" t="s">
        <v>25</v>
      </c>
      <c r="G7" s="15" t="s">
        <v>25</v>
      </c>
      <c r="H7" s="15" t="s">
        <v>25</v>
      </c>
      <c r="I7" s="16" t="s">
        <v>25</v>
      </c>
      <c r="J7" s="16" t="s">
        <v>25</v>
      </c>
      <c r="K7" s="15" t="s">
        <v>25</v>
      </c>
    </row>
    <row r="8" spans="1:13" x14ac:dyDescent="0.55000000000000004">
      <c r="A8" s="17"/>
      <c r="B8" s="17" t="s">
        <v>46</v>
      </c>
      <c r="C8" s="18"/>
      <c r="D8" s="18"/>
      <c r="E8" s="18"/>
      <c r="F8" s="17"/>
      <c r="G8" s="17"/>
      <c r="H8" s="17"/>
      <c r="I8" s="19"/>
      <c r="J8" s="20">
        <f>SUM(J9)</f>
        <v>273840</v>
      </c>
      <c r="K8" s="17"/>
    </row>
    <row r="9" spans="1:13" s="2" customFormat="1" ht="72" x14ac:dyDescent="0.2">
      <c r="A9" s="21">
        <v>1</v>
      </c>
      <c r="B9" s="22" t="s">
        <v>13</v>
      </c>
      <c r="C9" s="21" t="s">
        <v>15</v>
      </c>
      <c r="D9" s="21" t="s">
        <v>25</v>
      </c>
      <c r="E9" s="21" t="s">
        <v>25</v>
      </c>
      <c r="F9" s="23" t="s">
        <v>16</v>
      </c>
      <c r="G9" s="22" t="s">
        <v>17</v>
      </c>
      <c r="H9" s="24" t="s">
        <v>18</v>
      </c>
      <c r="I9" s="25">
        <v>342300</v>
      </c>
      <c r="J9" s="25">
        <v>273840</v>
      </c>
      <c r="K9" s="22"/>
    </row>
    <row r="10" spans="1:13" x14ac:dyDescent="0.55000000000000004">
      <c r="A10" s="28"/>
      <c r="B10" s="28" t="s">
        <v>54</v>
      </c>
      <c r="C10" s="29"/>
      <c r="D10" s="29"/>
      <c r="E10" s="29"/>
      <c r="F10" s="28"/>
      <c r="G10" s="28"/>
      <c r="H10" s="28"/>
      <c r="I10" s="30"/>
      <c r="J10" s="31">
        <f>SUM(J11)</f>
        <v>266000</v>
      </c>
      <c r="K10" s="28"/>
    </row>
    <row r="11" spans="1:13" s="2" customFormat="1" ht="72" x14ac:dyDescent="0.2">
      <c r="A11" s="32">
        <v>1</v>
      </c>
      <c r="B11" s="33" t="s">
        <v>13</v>
      </c>
      <c r="C11" s="32" t="s">
        <v>15</v>
      </c>
      <c r="D11" s="32" t="s">
        <v>25</v>
      </c>
      <c r="E11" s="32" t="s">
        <v>25</v>
      </c>
      <c r="F11" s="34" t="s">
        <v>55</v>
      </c>
      <c r="G11" s="33" t="s">
        <v>17</v>
      </c>
      <c r="H11" s="35" t="s">
        <v>18</v>
      </c>
      <c r="I11" s="36">
        <v>373100</v>
      </c>
      <c r="J11" s="36">
        <v>266000</v>
      </c>
      <c r="K11" s="33"/>
    </row>
  </sheetData>
  <mergeCells count="10">
    <mergeCell ref="A1:K1"/>
    <mergeCell ref="A3:A4"/>
    <mergeCell ref="B3:B4"/>
    <mergeCell ref="C3:E3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22"/>
  <sheetViews>
    <sheetView tabSelected="1" zoomScale="115" zoomScaleNormal="115" workbookViewId="0">
      <selection activeCell="G22" sqref="G22"/>
    </sheetView>
  </sheetViews>
  <sheetFormatPr defaultColWidth="9" defaultRowHeight="17.25" x14ac:dyDescent="0.4"/>
  <cols>
    <col min="1" max="1" width="9" style="40"/>
    <col min="2" max="2" width="17.375" style="40" customWidth="1"/>
    <col min="3" max="3" width="22.625" style="40" customWidth="1"/>
    <col min="4" max="4" width="11.375" style="40" customWidth="1"/>
    <col min="5" max="5" width="12.625" style="40" customWidth="1"/>
    <col min="6" max="11" width="13.375" style="40" customWidth="1"/>
    <col min="12" max="12" width="20.125" style="40" customWidth="1"/>
    <col min="13" max="13" width="34.875" style="40" customWidth="1"/>
    <col min="14" max="16384" width="9" style="40"/>
  </cols>
  <sheetData>
    <row r="1" spans="1:13" ht="24" x14ac:dyDescent="0.4">
      <c r="A1" s="80" t="s">
        <v>50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3" ht="24" x14ac:dyDescent="0.4">
      <c r="A2" s="81" t="s">
        <v>19</v>
      </c>
      <c r="B2" s="81" t="s">
        <v>20</v>
      </c>
      <c r="C2" s="81" t="s">
        <v>21</v>
      </c>
      <c r="D2" s="82" t="s">
        <v>22</v>
      </c>
      <c r="E2" s="82"/>
      <c r="F2" s="82"/>
      <c r="G2" s="82"/>
      <c r="H2" s="82"/>
      <c r="I2" s="82"/>
      <c r="J2" s="82"/>
      <c r="K2" s="82"/>
      <c r="L2" s="82"/>
      <c r="M2" s="78" t="s">
        <v>47</v>
      </c>
    </row>
    <row r="3" spans="1:13" ht="24" x14ac:dyDescent="0.4">
      <c r="A3" s="81"/>
      <c r="B3" s="81"/>
      <c r="C3" s="81"/>
      <c r="D3" s="51">
        <v>2563</v>
      </c>
      <c r="E3" s="51">
        <v>2564</v>
      </c>
      <c r="F3" s="51">
        <v>2565</v>
      </c>
      <c r="G3" s="51">
        <v>2566</v>
      </c>
      <c r="H3" s="51">
        <v>2567</v>
      </c>
      <c r="I3" s="51">
        <v>2568</v>
      </c>
      <c r="J3" s="51">
        <v>2569</v>
      </c>
      <c r="K3" s="51">
        <v>2570</v>
      </c>
      <c r="L3" s="51" t="s">
        <v>49</v>
      </c>
      <c r="M3" s="79"/>
    </row>
    <row r="4" spans="1:13" ht="24" x14ac:dyDescent="0.4">
      <c r="A4" s="51"/>
      <c r="B4" s="51"/>
      <c r="C4" s="51" t="s">
        <v>48</v>
      </c>
      <c r="D4" s="51"/>
      <c r="E4" s="51"/>
      <c r="F4" s="52">
        <f>SUM(F5:F22)</f>
        <v>95210</v>
      </c>
      <c r="G4" s="52">
        <f>SUM(G5:G21)</f>
        <v>130818</v>
      </c>
      <c r="H4" s="52">
        <f t="shared" ref="H4:K4" si="0">SUM(H5:H22)</f>
        <v>496876</v>
      </c>
      <c r="I4" s="52">
        <f t="shared" si="0"/>
        <v>0</v>
      </c>
      <c r="J4" s="52">
        <f t="shared" si="0"/>
        <v>0</v>
      </c>
      <c r="K4" s="52">
        <f t="shared" si="0"/>
        <v>0</v>
      </c>
      <c r="L4" s="52">
        <f>SUM(D4:K4)</f>
        <v>722904</v>
      </c>
      <c r="M4" s="53"/>
    </row>
    <row r="5" spans="1:13" ht="24" x14ac:dyDescent="0.55000000000000004">
      <c r="A5" s="54">
        <v>1</v>
      </c>
      <c r="B5" s="55" t="s">
        <v>23</v>
      </c>
      <c r="C5" s="54" t="s">
        <v>24</v>
      </c>
      <c r="D5" s="56" t="s">
        <v>25</v>
      </c>
      <c r="E5" s="56" t="s">
        <v>25</v>
      </c>
      <c r="F5" s="56">
        <v>5400</v>
      </c>
      <c r="G5" s="56">
        <v>5400</v>
      </c>
      <c r="H5" s="56">
        <v>5400</v>
      </c>
      <c r="I5" s="56"/>
      <c r="J5" s="56"/>
      <c r="K5" s="56"/>
      <c r="L5" s="56">
        <f>SUM(D5:K5)</f>
        <v>16200</v>
      </c>
      <c r="M5" s="53"/>
    </row>
    <row r="6" spans="1:13" ht="24" x14ac:dyDescent="0.55000000000000004">
      <c r="A6" s="54">
        <v>2</v>
      </c>
      <c r="B6" s="55" t="s">
        <v>26</v>
      </c>
      <c r="C6" s="54" t="s">
        <v>24</v>
      </c>
      <c r="D6" s="56" t="s">
        <v>25</v>
      </c>
      <c r="E6" s="56" t="s">
        <v>25</v>
      </c>
      <c r="F6" s="56">
        <v>5400</v>
      </c>
      <c r="G6" s="56">
        <v>5400</v>
      </c>
      <c r="H6" s="56">
        <v>5400</v>
      </c>
      <c r="I6" s="56"/>
      <c r="J6" s="56"/>
      <c r="K6" s="56"/>
      <c r="L6" s="56">
        <f t="shared" ref="L6:L21" si="1">SUM(D6:K6)</f>
        <v>16200</v>
      </c>
      <c r="M6" s="53"/>
    </row>
    <row r="7" spans="1:13" ht="24" x14ac:dyDescent="0.55000000000000004">
      <c r="A7" s="54">
        <v>3</v>
      </c>
      <c r="B7" s="55" t="s">
        <v>27</v>
      </c>
      <c r="C7" s="54" t="s">
        <v>24</v>
      </c>
      <c r="D7" s="56" t="s">
        <v>25</v>
      </c>
      <c r="E7" s="56" t="s">
        <v>25</v>
      </c>
      <c r="F7" s="56">
        <v>5400</v>
      </c>
      <c r="G7" s="56">
        <v>5400</v>
      </c>
      <c r="H7" s="56">
        <v>5400</v>
      </c>
      <c r="I7" s="56"/>
      <c r="J7" s="56"/>
      <c r="K7" s="56"/>
      <c r="L7" s="56">
        <f t="shared" si="1"/>
        <v>16200</v>
      </c>
      <c r="M7" s="53"/>
    </row>
    <row r="8" spans="1:13" ht="24" x14ac:dyDescent="0.55000000000000004">
      <c r="A8" s="54">
        <v>4</v>
      </c>
      <c r="B8" s="55" t="s">
        <v>28</v>
      </c>
      <c r="C8" s="54" t="s">
        <v>24</v>
      </c>
      <c r="D8" s="56" t="s">
        <v>25</v>
      </c>
      <c r="E8" s="56" t="s">
        <v>25</v>
      </c>
      <c r="F8" s="56" t="s">
        <v>25</v>
      </c>
      <c r="G8" s="56">
        <v>6599</v>
      </c>
      <c r="H8" s="56" t="s">
        <v>25</v>
      </c>
      <c r="I8" s="56"/>
      <c r="J8" s="56"/>
      <c r="K8" s="56"/>
      <c r="L8" s="56">
        <f t="shared" si="1"/>
        <v>6599</v>
      </c>
      <c r="M8" s="53"/>
    </row>
    <row r="9" spans="1:13" ht="24" x14ac:dyDescent="0.55000000000000004">
      <c r="A9" s="54">
        <v>5</v>
      </c>
      <c r="B9" s="55" t="s">
        <v>29</v>
      </c>
      <c r="C9" s="54" t="s">
        <v>24</v>
      </c>
      <c r="D9" s="56" t="s">
        <v>25</v>
      </c>
      <c r="E9" s="56" t="s">
        <v>25</v>
      </c>
      <c r="F9" s="56">
        <v>11200</v>
      </c>
      <c r="G9" s="56">
        <v>11200</v>
      </c>
      <c r="H9" s="56">
        <v>11200</v>
      </c>
      <c r="I9" s="56"/>
      <c r="J9" s="56"/>
      <c r="K9" s="56"/>
      <c r="L9" s="56">
        <f t="shared" si="1"/>
        <v>33600</v>
      </c>
      <c r="M9" s="53"/>
    </row>
    <row r="10" spans="1:13" ht="24" x14ac:dyDescent="0.55000000000000004">
      <c r="A10" s="54">
        <v>6</v>
      </c>
      <c r="B10" s="55" t="s">
        <v>30</v>
      </c>
      <c r="C10" s="54" t="s">
        <v>24</v>
      </c>
      <c r="D10" s="56" t="s">
        <v>25</v>
      </c>
      <c r="E10" s="56" t="s">
        <v>25</v>
      </c>
      <c r="F10" s="56">
        <v>5400</v>
      </c>
      <c r="G10" s="56">
        <v>5400</v>
      </c>
      <c r="H10" s="56">
        <v>5400</v>
      </c>
      <c r="I10" s="56"/>
      <c r="J10" s="56"/>
      <c r="K10" s="56"/>
      <c r="L10" s="56">
        <f t="shared" si="1"/>
        <v>16200</v>
      </c>
      <c r="M10" s="53"/>
    </row>
    <row r="11" spans="1:13" ht="24" x14ac:dyDescent="0.55000000000000004">
      <c r="A11" s="54">
        <v>7</v>
      </c>
      <c r="B11" s="55" t="s">
        <v>31</v>
      </c>
      <c r="C11" s="54" t="s">
        <v>24</v>
      </c>
      <c r="D11" s="56" t="s">
        <v>25</v>
      </c>
      <c r="E11" s="56" t="s">
        <v>25</v>
      </c>
      <c r="F11" s="56">
        <v>12009</v>
      </c>
      <c r="G11" s="56">
        <v>12009</v>
      </c>
      <c r="H11" s="56">
        <v>12009</v>
      </c>
      <c r="I11" s="56"/>
      <c r="J11" s="56"/>
      <c r="K11" s="56"/>
      <c r="L11" s="56">
        <f t="shared" si="1"/>
        <v>36027</v>
      </c>
      <c r="M11" s="53"/>
    </row>
    <row r="12" spans="1:13" ht="24" x14ac:dyDescent="0.55000000000000004">
      <c r="A12" s="54">
        <v>8</v>
      </c>
      <c r="B12" s="55" t="s">
        <v>32</v>
      </c>
      <c r="C12" s="54" t="s">
        <v>24</v>
      </c>
      <c r="D12" s="56" t="s">
        <v>25</v>
      </c>
      <c r="E12" s="56" t="s">
        <v>25</v>
      </c>
      <c r="F12" s="56">
        <v>10000</v>
      </c>
      <c r="G12" s="56">
        <v>10000</v>
      </c>
      <c r="H12" s="56">
        <v>10000</v>
      </c>
      <c r="I12" s="56"/>
      <c r="J12" s="56"/>
      <c r="K12" s="56"/>
      <c r="L12" s="56">
        <f t="shared" si="1"/>
        <v>30000</v>
      </c>
      <c r="M12" s="53"/>
    </row>
    <row r="13" spans="1:13" ht="24" x14ac:dyDescent="0.55000000000000004">
      <c r="A13" s="54">
        <v>9</v>
      </c>
      <c r="B13" s="55" t="s">
        <v>23</v>
      </c>
      <c r="C13" s="54" t="s">
        <v>33</v>
      </c>
      <c r="D13" s="56" t="s">
        <v>25</v>
      </c>
      <c r="E13" s="56" t="s">
        <v>25</v>
      </c>
      <c r="F13" s="56">
        <v>5000</v>
      </c>
      <c r="G13" s="56">
        <v>5000</v>
      </c>
      <c r="H13" s="56">
        <v>5000</v>
      </c>
      <c r="I13" s="56"/>
      <c r="J13" s="56"/>
      <c r="K13" s="56"/>
      <c r="L13" s="56">
        <f t="shared" si="1"/>
        <v>15000</v>
      </c>
      <c r="M13" s="53"/>
    </row>
    <row r="14" spans="1:13" ht="24" x14ac:dyDescent="0.55000000000000004">
      <c r="A14" s="54">
        <v>10</v>
      </c>
      <c r="B14" s="55" t="s">
        <v>26</v>
      </c>
      <c r="C14" s="54" t="s">
        <v>33</v>
      </c>
      <c r="D14" s="56" t="s">
        <v>25</v>
      </c>
      <c r="E14" s="56" t="s">
        <v>25</v>
      </c>
      <c r="F14" s="56" t="s">
        <v>25</v>
      </c>
      <c r="G14" s="56">
        <v>11009</v>
      </c>
      <c r="H14" s="56">
        <v>11009</v>
      </c>
      <c r="I14" s="56"/>
      <c r="J14" s="56"/>
      <c r="K14" s="56"/>
      <c r="L14" s="56">
        <f t="shared" si="1"/>
        <v>22018</v>
      </c>
      <c r="M14" s="53"/>
    </row>
    <row r="15" spans="1:13" ht="24" x14ac:dyDescent="0.55000000000000004">
      <c r="A15" s="54">
        <v>11</v>
      </c>
      <c r="B15" s="55" t="s">
        <v>27</v>
      </c>
      <c r="C15" s="54" t="s">
        <v>33</v>
      </c>
      <c r="D15" s="56" t="s">
        <v>25</v>
      </c>
      <c r="E15" s="56" t="s">
        <v>25</v>
      </c>
      <c r="F15" s="56">
        <v>3700</v>
      </c>
      <c r="G15" s="56">
        <v>3700</v>
      </c>
      <c r="H15" s="56">
        <v>3700</v>
      </c>
      <c r="I15" s="56"/>
      <c r="J15" s="56"/>
      <c r="K15" s="56"/>
      <c r="L15" s="56">
        <f t="shared" si="1"/>
        <v>11100</v>
      </c>
      <c r="M15" s="53"/>
    </row>
    <row r="16" spans="1:13" ht="24" x14ac:dyDescent="0.55000000000000004">
      <c r="A16" s="54">
        <v>12</v>
      </c>
      <c r="B16" s="55" t="s">
        <v>28</v>
      </c>
      <c r="C16" s="54" t="s">
        <v>33</v>
      </c>
      <c r="D16" s="56" t="s">
        <v>25</v>
      </c>
      <c r="E16" s="56" t="s">
        <v>25</v>
      </c>
      <c r="F16" s="56">
        <v>3700</v>
      </c>
      <c r="G16" s="56">
        <v>3700</v>
      </c>
      <c r="H16" s="56">
        <v>3700</v>
      </c>
      <c r="I16" s="56"/>
      <c r="J16" s="56"/>
      <c r="K16" s="56"/>
      <c r="L16" s="56">
        <f t="shared" si="1"/>
        <v>11100</v>
      </c>
      <c r="M16" s="53"/>
    </row>
    <row r="17" spans="1:13" ht="24" x14ac:dyDescent="0.55000000000000004">
      <c r="A17" s="54">
        <v>13</v>
      </c>
      <c r="B17" s="55" t="s">
        <v>29</v>
      </c>
      <c r="C17" s="54" t="s">
        <v>33</v>
      </c>
      <c r="D17" s="56" t="s">
        <v>25</v>
      </c>
      <c r="E17" s="56" t="s">
        <v>25</v>
      </c>
      <c r="F17" s="56">
        <v>6000</v>
      </c>
      <c r="G17" s="56">
        <v>6000</v>
      </c>
      <c r="H17" s="56">
        <v>6000</v>
      </c>
      <c r="I17" s="56"/>
      <c r="J17" s="56"/>
      <c r="K17" s="56"/>
      <c r="L17" s="56">
        <f t="shared" si="1"/>
        <v>18000</v>
      </c>
      <c r="M17" s="53"/>
    </row>
    <row r="18" spans="1:13" ht="24" x14ac:dyDescent="0.55000000000000004">
      <c r="A18" s="54">
        <v>14</v>
      </c>
      <c r="B18" s="55" t="s">
        <v>29</v>
      </c>
      <c r="C18" s="54" t="s">
        <v>51</v>
      </c>
      <c r="D18" s="56" t="s">
        <v>25</v>
      </c>
      <c r="E18" s="56" t="s">
        <v>25</v>
      </c>
      <c r="F18" s="56" t="s">
        <v>25</v>
      </c>
      <c r="G18" s="56">
        <v>18000</v>
      </c>
      <c r="H18" s="56">
        <v>18000</v>
      </c>
      <c r="I18" s="56"/>
      <c r="J18" s="56"/>
      <c r="K18" s="56"/>
      <c r="L18" s="56">
        <f t="shared" si="1"/>
        <v>36000</v>
      </c>
      <c r="M18" s="53"/>
    </row>
    <row r="19" spans="1:13" ht="24" x14ac:dyDescent="0.55000000000000004">
      <c r="A19" s="54">
        <v>15</v>
      </c>
      <c r="B19" s="55" t="s">
        <v>30</v>
      </c>
      <c r="C19" s="54" t="s">
        <v>33</v>
      </c>
      <c r="D19" s="56" t="s">
        <v>25</v>
      </c>
      <c r="E19" s="56" t="s">
        <v>25</v>
      </c>
      <c r="F19" s="56">
        <v>5500</v>
      </c>
      <c r="G19" s="56">
        <v>5500</v>
      </c>
      <c r="H19" s="56">
        <v>5500</v>
      </c>
      <c r="I19" s="56"/>
      <c r="J19" s="56"/>
      <c r="K19" s="56"/>
      <c r="L19" s="56">
        <f t="shared" si="1"/>
        <v>16500</v>
      </c>
      <c r="M19" s="53"/>
    </row>
    <row r="20" spans="1:13" ht="24" x14ac:dyDescent="0.55000000000000004">
      <c r="A20" s="54">
        <v>16</v>
      </c>
      <c r="B20" s="55" t="s">
        <v>31</v>
      </c>
      <c r="C20" s="54" t="s">
        <v>33</v>
      </c>
      <c r="D20" s="56" t="s">
        <v>25</v>
      </c>
      <c r="E20" s="56" t="s">
        <v>25</v>
      </c>
      <c r="F20" s="56">
        <v>5000</v>
      </c>
      <c r="G20" s="56">
        <v>5000</v>
      </c>
      <c r="H20" s="56">
        <v>5000</v>
      </c>
      <c r="I20" s="56"/>
      <c r="J20" s="56"/>
      <c r="K20" s="56"/>
      <c r="L20" s="56">
        <f t="shared" si="1"/>
        <v>15000</v>
      </c>
      <c r="M20" s="53"/>
    </row>
    <row r="21" spans="1:13" ht="24" x14ac:dyDescent="0.55000000000000004">
      <c r="A21" s="54">
        <v>17</v>
      </c>
      <c r="B21" s="55" t="s">
        <v>32</v>
      </c>
      <c r="C21" s="54" t="s">
        <v>33</v>
      </c>
      <c r="D21" s="56" t="s">
        <v>25</v>
      </c>
      <c r="E21" s="56" t="s">
        <v>25</v>
      </c>
      <c r="F21" s="56">
        <v>11501</v>
      </c>
      <c r="G21" s="56">
        <v>11501</v>
      </c>
      <c r="H21" s="56">
        <v>11501</v>
      </c>
      <c r="I21" s="56"/>
      <c r="J21" s="56"/>
      <c r="K21" s="56"/>
      <c r="L21" s="56">
        <f t="shared" si="1"/>
        <v>34503</v>
      </c>
      <c r="M21" s="53"/>
    </row>
    <row r="22" spans="1:13" ht="27" x14ac:dyDescent="0.6">
      <c r="A22" s="57"/>
      <c r="B22" s="46"/>
      <c r="C22" s="57"/>
      <c r="D22" s="58"/>
      <c r="E22" s="46"/>
      <c r="G22" s="46" t="s">
        <v>57</v>
      </c>
      <c r="H22" s="59">
        <f>SUM(H5:H21)*3</f>
        <v>372657</v>
      </c>
      <c r="I22" s="46"/>
      <c r="J22" s="46"/>
      <c r="K22" s="46"/>
      <c r="L22" s="46"/>
    </row>
  </sheetData>
  <mergeCells count="6">
    <mergeCell ref="M2:M3"/>
    <mergeCell ref="A1:L1"/>
    <mergeCell ref="A2:A3"/>
    <mergeCell ref="B2:B3"/>
    <mergeCell ref="C2:C3"/>
    <mergeCell ref="D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7"/>
  <sheetViews>
    <sheetView workbookViewId="0">
      <selection sqref="A1:E1"/>
    </sheetView>
  </sheetViews>
  <sheetFormatPr defaultColWidth="16.25" defaultRowHeight="24" x14ac:dyDescent="0.55000000000000004"/>
  <cols>
    <col min="1" max="16384" width="16.25" style="46"/>
  </cols>
  <sheetData>
    <row r="1" spans="1:5" x14ac:dyDescent="0.55000000000000004">
      <c r="A1" s="83" t="s">
        <v>34</v>
      </c>
      <c r="B1" s="83"/>
      <c r="C1" s="83"/>
      <c r="D1" s="83"/>
      <c r="E1" s="83"/>
    </row>
    <row r="2" spans="1:5" x14ac:dyDescent="0.55000000000000004">
      <c r="A2" s="50" t="s">
        <v>35</v>
      </c>
      <c r="B2" s="50" t="s">
        <v>36</v>
      </c>
      <c r="C2" s="50" t="s">
        <v>37</v>
      </c>
      <c r="D2" s="50" t="s">
        <v>38</v>
      </c>
      <c r="E2" s="50" t="s">
        <v>39</v>
      </c>
    </row>
    <row r="3" spans="1:5" x14ac:dyDescent="0.55000000000000004">
      <c r="A3" s="50">
        <v>2563</v>
      </c>
      <c r="B3" s="60">
        <v>9534400</v>
      </c>
      <c r="C3" s="60">
        <v>9356900</v>
      </c>
      <c r="D3" s="60">
        <v>64800</v>
      </c>
      <c r="E3" s="61">
        <f>SUM(B3:D3)</f>
        <v>18956100</v>
      </c>
    </row>
    <row r="4" spans="1:5" x14ac:dyDescent="0.55000000000000004">
      <c r="A4" s="50">
        <v>2564</v>
      </c>
      <c r="B4" s="60">
        <v>725500</v>
      </c>
      <c r="C4" s="60">
        <v>3955300</v>
      </c>
      <c r="D4" s="60">
        <v>85100</v>
      </c>
      <c r="E4" s="61">
        <f t="shared" ref="E4:E6" si="0">SUM(B4:D4)</f>
        <v>4765900</v>
      </c>
    </row>
    <row r="5" spans="1:5" x14ac:dyDescent="0.55000000000000004">
      <c r="A5" s="50">
        <v>2565</v>
      </c>
      <c r="B5" s="60">
        <v>11532300</v>
      </c>
      <c r="C5" s="60">
        <v>11171750</v>
      </c>
      <c r="D5" s="60">
        <v>93600</v>
      </c>
      <c r="E5" s="61">
        <f t="shared" si="0"/>
        <v>22797650</v>
      </c>
    </row>
    <row r="6" spans="1:5" x14ac:dyDescent="0.55000000000000004">
      <c r="A6" s="50">
        <v>2566</v>
      </c>
      <c r="B6" s="64">
        <v>11720500</v>
      </c>
      <c r="C6" s="64">
        <v>11999450</v>
      </c>
      <c r="D6" s="64">
        <v>316800</v>
      </c>
      <c r="E6" s="65">
        <f t="shared" si="0"/>
        <v>24036750</v>
      </c>
    </row>
    <row r="7" spans="1:5" x14ac:dyDescent="0.55000000000000004">
      <c r="D7" s="62" t="s">
        <v>49</v>
      </c>
      <c r="E7" s="63">
        <f>SUM(E3:E6)</f>
        <v>70556400</v>
      </c>
    </row>
  </sheetData>
  <mergeCells count="1">
    <mergeCell ref="A1:E1"/>
  </mergeCells>
  <pageMargins left="0.7" right="0.7" top="0.75" bottom="0.75" header="0.3" footer="0.3"/>
  <ignoredErrors>
    <ignoredError sqref="E3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ยอดรวม</vt:lpstr>
      <vt:lpstr>ขอใช้บริการ</vt:lpstr>
      <vt:lpstr>เช่าพื้นที่ประกอบการ</vt:lpstr>
      <vt:lpstr>ค่าบำรุงหอพัก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NOY</cp:lastModifiedBy>
  <cp:lastPrinted>2023-07-13T04:23:57Z</cp:lastPrinted>
  <dcterms:created xsi:type="dcterms:W3CDTF">2023-07-12T03:14:05Z</dcterms:created>
  <dcterms:modified xsi:type="dcterms:W3CDTF">2024-06-04T07:48:51Z</dcterms:modified>
</cp:coreProperties>
</file>