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wanna\Downloads\งปม. 50+51\"/>
    </mc:Choice>
  </mc:AlternateContent>
  <xr:revisionPtr revIDLastSave="0" documentId="8_{D4F82828-7479-4B42-B777-50EC9BCB4BAF}" xr6:coauthVersionLast="36" xr6:coauthVersionMax="36" xr10:uidLastSave="{00000000-0000-0000-0000-000000000000}"/>
  <bookViews>
    <workbookView xWindow="0" yWindow="0" windowWidth="23040" windowHeight="8952" xr2:uid="{00000000-000D-0000-FFFF-FFFF00000000}"/>
  </bookViews>
  <sheets>
    <sheet name="มหกรรม ครั้งที่ 50 (12 วัน)" sheetId="13" r:id="rId1"/>
    <sheet name="ข้อมูลรถตู้ 12 คัน" sheetId="14" r:id="rId2"/>
    <sheet name="ข้อมูลรถตู้ 10 คัน" sheetId="15" r:id="rId3"/>
  </sheets>
  <calcPr calcId="191029"/>
</workbook>
</file>

<file path=xl/calcChain.xml><?xml version="1.0" encoding="utf-8"?>
<calcChain xmlns="http://schemas.openxmlformats.org/spreadsheetml/2006/main">
  <c r="I23" i="13" l="1"/>
  <c r="G9" i="13"/>
  <c r="G7" i="13"/>
  <c r="F113" i="13"/>
  <c r="C112" i="13"/>
  <c r="F111" i="13"/>
  <c r="F110" i="13"/>
  <c r="F109" i="13"/>
  <c r="F108" i="13"/>
  <c r="F106" i="13"/>
  <c r="F88" i="13" l="1"/>
  <c r="C56" i="14"/>
  <c r="E52" i="14"/>
  <c r="F36" i="15"/>
  <c r="F35" i="15"/>
  <c r="F34" i="15"/>
  <c r="F33" i="15"/>
  <c r="F32" i="15"/>
  <c r="F31" i="15"/>
  <c r="F46" i="14"/>
  <c r="F44" i="14"/>
  <c r="D26" i="15"/>
  <c r="C26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F45" i="14"/>
  <c r="F47" i="14"/>
  <c r="F43" i="14"/>
  <c r="E37" i="14"/>
  <c r="E36" i="14"/>
  <c r="C38" i="14"/>
  <c r="D38" i="14"/>
  <c r="E35" i="14"/>
  <c r="E34" i="14"/>
  <c r="E33" i="14"/>
  <c r="E32" i="14"/>
  <c r="E31" i="14"/>
  <c r="E30" i="14"/>
  <c r="E29" i="14"/>
  <c r="E28" i="14"/>
  <c r="E25" i="14"/>
  <c r="E26" i="14"/>
  <c r="E27" i="14"/>
  <c r="E24" i="14"/>
  <c r="E23" i="14"/>
  <c r="E22" i="14"/>
  <c r="E21" i="14"/>
  <c r="E19" i="14"/>
  <c r="E18" i="14"/>
  <c r="E17" i="14"/>
  <c r="E20" i="14"/>
  <c r="E16" i="14"/>
  <c r="E15" i="14"/>
  <c r="E14" i="14"/>
  <c r="E12" i="14"/>
  <c r="E11" i="14"/>
  <c r="E10" i="14"/>
  <c r="E9" i="14"/>
  <c r="E8" i="14"/>
  <c r="E7" i="14"/>
  <c r="E6" i="14"/>
  <c r="E5" i="14"/>
  <c r="E4" i="14"/>
  <c r="F57" i="13"/>
  <c r="C81" i="13"/>
  <c r="F25" i="13"/>
  <c r="F37" i="15" l="1"/>
  <c r="E26" i="15"/>
  <c r="F48" i="14"/>
  <c r="E38" i="14"/>
  <c r="F87" i="13"/>
  <c r="F85" i="13"/>
  <c r="F86" i="13"/>
  <c r="F80" i="13"/>
  <c r="F79" i="13"/>
  <c r="C64" i="13"/>
  <c r="F63" i="13"/>
  <c r="C47" i="13"/>
  <c r="F46" i="13"/>
  <c r="F45" i="13"/>
  <c r="F27" i="13"/>
  <c r="F24" i="13"/>
  <c r="G91" i="13"/>
  <c r="F84" i="13"/>
  <c r="G82" i="13"/>
  <c r="F82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2" i="13"/>
  <c r="F61" i="13"/>
  <c r="F60" i="13"/>
  <c r="F59" i="13"/>
  <c r="F58" i="13"/>
  <c r="F56" i="13"/>
  <c r="F55" i="13"/>
  <c r="F54" i="13"/>
  <c r="F53" i="13"/>
  <c r="F52" i="13"/>
  <c r="F51" i="13"/>
  <c r="F50" i="13"/>
  <c r="F49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C31" i="13"/>
  <c r="F30" i="13"/>
  <c r="F29" i="13"/>
  <c r="F28" i="13"/>
  <c r="F26" i="13"/>
  <c r="F23" i="13"/>
  <c r="F22" i="13"/>
  <c r="F21" i="13"/>
  <c r="F20" i="13"/>
  <c r="F19" i="13"/>
  <c r="F18" i="13"/>
  <c r="F17" i="13"/>
  <c r="G65" i="13" l="1"/>
  <c r="G32" i="13"/>
  <c r="G48" i="13"/>
  <c r="G83" i="13"/>
  <c r="G16" i="13"/>
  <c r="G15" i="13" l="1"/>
  <c r="G10" i="13" s="1"/>
  <c r="G11" i="13" s="1"/>
  <c r="G13" i="13" s="1"/>
</calcChain>
</file>

<file path=xl/sharedStrings.xml><?xml version="1.0" encoding="utf-8"?>
<sst xmlns="http://schemas.openxmlformats.org/spreadsheetml/2006/main" count="295" uniqueCount="134">
  <si>
    <t>ลำดับที่</t>
  </si>
  <si>
    <t>รายการ</t>
  </si>
  <si>
    <t>จำนวน</t>
  </si>
  <si>
    <t>จำนวนเงิน</t>
  </si>
  <si>
    <t>จำนวนวัน</t>
  </si>
  <si>
    <t>รวม</t>
  </si>
  <si>
    <t>รวมเป็นจำนวนเงินทั้งสิ้น</t>
  </si>
  <si>
    <t>ค่าอาหารสำหรับนักกีฬาที่เข้าร่วมการแข่งขัน</t>
  </si>
  <si>
    <t>ค่าวัสดุวิทยาศาสตร์การแพทย์</t>
  </si>
  <si>
    <t>รวมทั้งสิ้น</t>
  </si>
  <si>
    <t xml:space="preserve">ประมาณการงบประมาณค่าใช้จ่าย </t>
  </si>
  <si>
    <t xml:space="preserve">ค่าวัสดุเชื้อเพลิงและหล่อลื่น  </t>
  </si>
  <si>
    <t xml:space="preserve">ค่าชุดพิธีการสำหรับคณะนักกีฬา ผู้จัดการทีม ผู้ฝึกสอน ผู้ช่วยผู้ฝึกสอน เจ้าหน้าที่ประสานงาน พนักงานขับรถมหาวิทยาลัย และผู้บริหาร </t>
  </si>
  <si>
    <t xml:space="preserve">ค่าเบี้ยเลี้ยงสำหรับผู้จัดการทีม ผู้ฝึกสอน ผู้ช่วยผู้ฝึกสอน และเจ้าหน้าที่ </t>
  </si>
  <si>
    <t xml:space="preserve">ค่าที่พักสำหรับผู้จัดการทีม ผู้ฝึกสอน ผู้ช่วยผู้ฝึกสอน และเจ้าหน้าที่ </t>
  </si>
  <si>
    <t>ค่าจ้างเหมารถตู้พร้อมน้ำม้นเชื้อเพลิง</t>
  </si>
  <si>
    <t>โครงการเข้าร่วมการแข่งขันกีฬามหาวิทยาลัยแห่งประเทศไทย   ครั้งที่ 50  (รอบมหกรรม)</t>
  </si>
  <si>
    <t>1. หมากล้อม</t>
  </si>
  <si>
    <t>3. แบดมินตัน</t>
  </si>
  <si>
    <t>4. เทควันโด</t>
  </si>
  <si>
    <t>1. นักกีฬา</t>
  </si>
  <si>
    <t>3. เจ้าหน้าที่ประสานงาน ประชาสัมพธ์ และพนักงานขับรถ</t>
  </si>
  <si>
    <t xml:space="preserve">4. ผู้บริหาร </t>
  </si>
  <si>
    <t>2. มวยสากลสมัครเล่น</t>
  </si>
  <si>
    <t>5. เทเบิลเทนนิส</t>
  </si>
  <si>
    <t>6. เทนนิส</t>
  </si>
  <si>
    <t>7. e-sport</t>
  </si>
  <si>
    <t xml:space="preserve">ค่าที่พักสำหรับนักกีฬา </t>
  </si>
  <si>
    <t>เดินทางไป (วันที่ 7 มกราคม 2568)</t>
  </si>
  <si>
    <t>8. กรีฑา</t>
  </si>
  <si>
    <t>15. เจ้าหน้าที่/พนักงานขับรถ</t>
  </si>
  <si>
    <t xml:space="preserve">ค่าตอบแทนผู้จัดการทีม ผู้ฝึกสอน ผู้ช่วยผู้ฝึกสอน </t>
  </si>
  <si>
    <t xml:space="preserve">ค่าชุดสำหรับนักกีฬาที่เข้าร่วมการแข่งขัน </t>
  </si>
  <si>
    <t xml:space="preserve">2. ผู้จัดการทีม ผู้ฝีกสอน ผู้ช่วยผู้ฝึกสอน </t>
  </si>
  <si>
    <t xml:space="preserve">ค่าวัสดุบริโภค </t>
  </si>
  <si>
    <t>ระหว่างแข่งขัน (วันที่ 8 - 17 มกราคา 2568)</t>
  </si>
  <si>
    <t>เดินทางกลับ (วันที่ 18 มกราคม 2568)</t>
  </si>
  <si>
    <t>ชนิดกีฬา</t>
  </si>
  <si>
    <t>ประเภทรถ</t>
  </si>
  <si>
    <t>นักกีฬาฟุตบอล (ชาย)</t>
  </si>
  <si>
    <t>รถบัส</t>
  </si>
  <si>
    <t>นักกีฬาบาสเกตบอล (ชาย)</t>
  </si>
  <si>
    <t>เจ้าหน้าที่ทีม ฟุตบอล (ชาย)</t>
  </si>
  <si>
    <t>นักกีฬาฟุตบอล (หญิง)</t>
  </si>
  <si>
    <t>รถตู้คันที่ 1</t>
  </si>
  <si>
    <t>รถตู้คันที่ 2</t>
  </si>
  <si>
    <t>นักกีฬาเทควันโด (ช-ญ)</t>
  </si>
  <si>
    <t>นักกีฬาเปตอง (ช-ญ)</t>
  </si>
  <si>
    <t>รถตู้คันที่ 3</t>
  </si>
  <si>
    <t>9. ฟุตบอล (ญ)</t>
  </si>
  <si>
    <t>10. บาสเกตบอล (ช)</t>
  </si>
  <si>
    <t>11. บาสเกตบอล (ญ)</t>
  </si>
  <si>
    <t>12. เซปักตะกร้อ</t>
  </si>
  <si>
    <t>13. เปตอง</t>
  </si>
  <si>
    <t>14. ฟุตบอล (ช)</t>
  </si>
  <si>
    <t>จนท.ประชาสัมพันธ์</t>
  </si>
  <si>
    <t>นักกีฬา</t>
  </si>
  <si>
    <t>เจ้าหน้าที่</t>
  </si>
  <si>
    <t>-</t>
  </si>
  <si>
    <t>นักกีฬาเทนนิส (ช)</t>
  </si>
  <si>
    <t>นักกีฬาเซปักตะกร้อ (ช-ญ)</t>
  </si>
  <si>
    <t>จนท.เซปักตะกร้อ</t>
  </si>
  <si>
    <t>รถตู้คันที่ 4</t>
  </si>
  <si>
    <t>นักกีฬาหมากล้อม (ญ)</t>
  </si>
  <si>
    <t>จนท.ทีมหมากล้อม</t>
  </si>
  <si>
    <t>จนท.งานกีฬา</t>
  </si>
  <si>
    <t>รถตู้คันที่ 5</t>
  </si>
  <si>
    <t>นักกีฬามวยสากลสมัครเล่น</t>
  </si>
  <si>
    <t>จนท.ทีม มวยสากลสมัครเล่น</t>
  </si>
  <si>
    <t>อ.อนันต์ ปัญญาวีร์</t>
  </si>
  <si>
    <t>รถตู้คันที่ 6</t>
  </si>
  <si>
    <t>นักกีฬาบาสเกตบอล (ญ)</t>
  </si>
  <si>
    <t>รถตู้คันที่ 7</t>
  </si>
  <si>
    <t>นักกีฬาเทเบิลเทนนิส</t>
  </si>
  <si>
    <t>รถตู้คันที่ 8</t>
  </si>
  <si>
    <t>นักกีฬาอีสปอร์ต</t>
  </si>
  <si>
    <t>รถตู้คันที่ 9</t>
  </si>
  <si>
    <t>นักกีฬากรีฑา</t>
  </si>
  <si>
    <t>จนท.ทีมกรีฑา</t>
  </si>
  <si>
    <t>นักกีฬาแบดมินตัน (ช)</t>
  </si>
  <si>
    <t>จนท.ทีมแบดมินตัน (ช)</t>
  </si>
  <si>
    <t>รถตู้คันที่ 10</t>
  </si>
  <si>
    <t>จนท.ทีมฟุตบอล (ช)</t>
  </si>
  <si>
    <t>จนท.ทีมฟุตบอล (ญ)</t>
  </si>
  <si>
    <t>จนท.ทีมเทควันโด</t>
  </si>
  <si>
    <t>จนท.ทีมเทเบิลเทนนิส</t>
  </si>
  <si>
    <t>รถตู้คันที่ 11</t>
  </si>
  <si>
    <t>จนท.ทีม เปตอง</t>
  </si>
  <si>
    <t>จนท.ทีมเทนนิส</t>
  </si>
  <si>
    <t>จนท.ทีมเซปักตะกร้อ</t>
  </si>
  <si>
    <t>จนท.ทีมบาสเกตบอล (ช)</t>
  </si>
  <si>
    <t>จนท.ทีมบาสเกตบอล (ญ)</t>
  </si>
  <si>
    <t>จนท.ทีมอีสปอร์ต</t>
  </si>
  <si>
    <t>รถตู้คันที่ 12</t>
  </si>
  <si>
    <t>รวมจำนวนทั้งสิ้น</t>
  </si>
  <si>
    <r>
      <t xml:space="preserve">หมายเหตุ : </t>
    </r>
    <r>
      <rPr>
        <sz val="16"/>
        <color theme="1"/>
        <rFont val="TH SarabunPSK"/>
        <family val="2"/>
      </rPr>
      <t>1.รถบัสมหาวิทยาลัย นั่งได้ 37 คน / 2. รถตู้จ้างเหมา นั่งได้ คันละ 10 คน</t>
    </r>
  </si>
  <si>
    <t>จำนวนคัน</t>
  </si>
  <si>
    <t>1. เดินทางไป (วันที่ 7 ม.ค. 68)</t>
  </si>
  <si>
    <t>รายละเอียด</t>
  </si>
  <si>
    <t>รวมเป็นเงิน</t>
  </si>
  <si>
    <t>รายละเอียดการจ้างเหมารถตู้พร้อมน้ำมันเชื้อเพลิง โดยไม่นำรถส่วนตัวไปปฏิบัติงาน</t>
  </si>
  <si>
    <t>รายละเอียดการจ้างเหมารถตู้พร้อมน้ำมันเชื้อเพลิง โดยนำรถส่วนตัวไปปฏิบัติงาน จำนวน 10 คัน</t>
  </si>
  <si>
    <t>2. เดินทางไป (วันที่ 13 ม.ค. 68) e-sport</t>
  </si>
  <si>
    <t>4. ระหว่างแข่งขัน (วันที่ 14 - 17 ม.ค. 68)</t>
  </si>
  <si>
    <t>3. ระหว่างแข่งขัน (วันที่ 8 - 17 ม.ค. 68)</t>
  </si>
  <si>
    <t>5. เดินทางกลับ (วันที่ 18 ม.ค. 68)</t>
  </si>
  <si>
    <t>1. การเดินทางโดยรถตู้จ้างเหมา 12 คัน</t>
  </si>
  <si>
    <t>บาท</t>
  </si>
  <si>
    <t>ส่วนต่าง</t>
  </si>
  <si>
    <t>2. การเดินทางโดยรถตู้จ้างเหมา 10 คัน +รถยนต์ส่วนตัว 10 คัน</t>
  </si>
  <si>
    <t>6. ค่าน้ำมันรถยนต์ส่วนตัว (ไป-กลับ)</t>
  </si>
  <si>
    <t>งบประมาณที่ต้องใช้ใน (รอบมหกรรม)</t>
  </si>
  <si>
    <t>งบประมาณที่เหลือจาก (รอบคัดเลือก)</t>
  </si>
  <si>
    <t>งบประมาณที่ขอจัดสรร (เพิ่มเติม)</t>
  </si>
  <si>
    <t>จนท.งานการกีฬา</t>
  </si>
  <si>
    <t xml:space="preserve">ค่าชุดเครื่องแต่งกายเสื้อโปโลสำหรับผู้จัดการทีม ผู้ฝึกสอน ผู้ช่วยผู้ฝึกสอน เจ้าหน้าที่ประสานงาน พนักงานขับรถมหาวิทยาลัย และผู้บริหาร ที่เข้าร่วมการแข่งขันฯ </t>
  </si>
  <si>
    <t>รองฯ (ผศ.ดร.ประภากร ธาราฉาย) ของบประมาณจากสหฟาร์มให้</t>
  </si>
  <si>
    <r>
      <t xml:space="preserve">เดินทางไป (วันที่ 13 มกราคม 2568) </t>
    </r>
    <r>
      <rPr>
        <sz val="14"/>
        <color rgb="FFFF0000"/>
        <rFont val="TH Niramit AS"/>
      </rPr>
      <t>กีฬา e-sport</t>
    </r>
  </si>
  <si>
    <r>
      <t xml:space="preserve">ระหว่างแข่งขัน (วันที่ 14 - 17 มกราคา 2568) </t>
    </r>
    <r>
      <rPr>
        <sz val="14"/>
        <color rgb="FFFF0000"/>
        <rFont val="TH Niramit AS"/>
      </rPr>
      <t>กีฬา e-sport</t>
    </r>
  </si>
  <si>
    <r>
      <t xml:space="preserve">เงินรางวัลสำหรับนักกีฬาที่ทำชื่อเสียงให้กับมหาวิทยาลัย (เหรียญทอง 10,000 บาท เหรียญเงิน 7,000 บาท เหรียญทองแดง 5,000 บาท) </t>
    </r>
    <r>
      <rPr>
        <sz val="13"/>
        <color rgb="FFFF0000"/>
        <rFont val="TH Niramit AS"/>
      </rPr>
      <t>เบิกจ่ายตามรางวัลที่นักกีฬาได้รับ และขออนุมัติเบิกจ่ายหลังจากแข่งขันเสร็จสิ้น</t>
    </r>
  </si>
  <si>
    <r>
      <t xml:space="preserve">ค่าธรรมเนียมในการเข้าร่วมการแข่งขันกีฬามหาวิทยาลัย (รวมนักกีฬารอบคัดเลือกและรอบมหกรรม) </t>
    </r>
    <r>
      <rPr>
        <sz val="14"/>
        <color rgb="FFFF0000"/>
        <rFont val="TH Niramit AS"/>
      </rPr>
      <t>ประมาณการไปก่อน</t>
    </r>
  </si>
  <si>
    <r>
      <t xml:space="preserve">รถบัส </t>
    </r>
    <r>
      <rPr>
        <sz val="14"/>
        <color rgb="FFFF0000"/>
        <rFont val="TH Niramit AS"/>
      </rPr>
      <t xml:space="preserve"> ไป-กลับ และระหว่างการแข่งขัน</t>
    </r>
    <r>
      <rPr>
        <sz val="14"/>
        <rFont val="TH Niramit AS"/>
      </rPr>
      <t xml:space="preserve"> จำนวน 13 วัน ระหว่างวันที่ 7 - 19 ม.ค. 68 (วันที่ 18 ม.ค. 68 ร่วมพิธิปิการแข่งขันฯ)</t>
    </r>
  </si>
  <si>
    <t xml:space="preserve"> </t>
  </si>
  <si>
    <t>วันที่ 7 - 19 มกราคม 2568 (13 วัน) ณ มหาวิทยาลัยธรรมศาสตร์  ศูนย์รังสิต  จังหวัดปทุมธานี</t>
  </si>
  <si>
    <t xml:space="preserve">งบประมาณที่ได้รับการจัดสรร </t>
  </si>
  <si>
    <t>ใช้เข้าร่วมการแข่งขันรอบคัดเลือก</t>
  </si>
  <si>
    <t>คงเหลือ</t>
  </si>
  <si>
    <t xml:space="preserve">ใช้เข้าร่วมการแถลงข่าวและจับสายการแข่งขันรอบมหกรรม </t>
  </si>
  <si>
    <t>คงแหลือ</t>
  </si>
  <si>
    <t>เข้าแข่งขันกีฬารอบมหกรรม</t>
  </si>
  <si>
    <t>ขอเพิ่มเติม</t>
  </si>
  <si>
    <t>ใช้งบประมาณเงินพัฒนานักศึกษา 2567 ส่วนกองพัฒน์ (สำรอง)</t>
  </si>
  <si>
    <t>คงเหลือเงินสำรองกองพัฒน์สามารถใช้บริหารต่อได้</t>
  </si>
  <si>
    <t xml:space="preserve">แถลงข่าวและจับฉลากการแข่งขัน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</si>
</sst>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4"/>
      <name val="TH Niramit AS"/>
    </font>
    <font>
      <b/>
      <sz val="12"/>
      <name val="TH Niramit AS"/>
    </font>
    <font>
      <b/>
      <sz val="14"/>
      <color rgb="FF0000FF"/>
      <name val="TH Niramit AS"/>
    </font>
    <font>
      <sz val="14"/>
      <name val="TH Niramit AS"/>
    </font>
    <font>
      <b/>
      <sz val="14"/>
      <color rgb="FFFF0000"/>
      <name val="TH Niramit AS"/>
    </font>
    <font>
      <sz val="14"/>
      <color rgb="FFFF0000"/>
      <name val="TH Niramit AS"/>
    </font>
    <font>
      <u/>
      <sz val="14"/>
      <name val="TH Niramit AS"/>
    </font>
    <font>
      <sz val="13"/>
      <color rgb="FFFF0000"/>
      <name val="TH Niramit AS"/>
    </font>
    <font>
      <sz val="13"/>
      <name val="TH Niramit AS"/>
    </font>
    <font>
      <sz val="12"/>
      <color rgb="FFFF0000"/>
      <name val="TH Niramit AS"/>
    </font>
    <font>
      <sz val="14"/>
      <color rgb="FF00B050"/>
      <name val="TH SarabunPSK"/>
      <family val="2"/>
    </font>
    <font>
      <b/>
      <sz val="14"/>
      <color theme="1"/>
      <name val="TH SarabunPSK"/>
      <family val="2"/>
    </font>
    <font>
      <b/>
      <sz val="14"/>
      <color rgb="FF92D050"/>
      <name val="TH Niramit AS"/>
    </font>
    <font>
      <sz val="14"/>
      <color theme="1"/>
      <name val="TH Niramit A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6" fillId="0" borderId="1" xfId="0" applyNumberFormat="1" applyFont="1" applyBorder="1"/>
    <xf numFmtId="0" fontId="6" fillId="3" borderId="4" xfId="0" applyFont="1" applyFill="1" applyBorder="1" applyAlignment="1">
      <alignment horizontal="center"/>
    </xf>
    <xf numFmtId="188" fontId="8" fillId="0" borderId="0" xfId="1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4" borderId="10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88" fontId="10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88" fontId="11" fillId="0" borderId="1" xfId="1" applyNumberFormat="1" applyFont="1" applyBorder="1" applyAlignment="1">
      <alignment horizontal="center" wrapText="1"/>
    </xf>
    <xf numFmtId="188" fontId="11" fillId="0" borderId="1" xfId="1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188" fontId="12" fillId="0" borderId="3" xfId="1" applyNumberFormat="1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188" fontId="9" fillId="0" borderId="3" xfId="1" applyNumberFormat="1" applyFont="1" applyBorder="1" applyAlignment="1">
      <alignment horizontal="right" wrapText="1"/>
    </xf>
    <xf numFmtId="188" fontId="13" fillId="0" borderId="3" xfId="1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left" wrapText="1"/>
    </xf>
    <xf numFmtId="188" fontId="12" fillId="0" borderId="3" xfId="1" applyNumberFormat="1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right" wrapText="1"/>
    </xf>
    <xf numFmtId="188" fontId="14" fillId="0" borderId="3" xfId="1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188" fontId="12" fillId="0" borderId="3" xfId="1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12" fillId="0" borderId="2" xfId="0" applyFont="1" applyBorder="1" applyAlignment="1">
      <alignment vertical="top" wrapText="1"/>
    </xf>
    <xf numFmtId="188" fontId="12" fillId="0" borderId="2" xfId="1" applyNumberFormat="1" applyFont="1" applyFill="1" applyBorder="1" applyAlignment="1">
      <alignment horizontal="center" vertical="top" wrapText="1"/>
    </xf>
    <xf numFmtId="188" fontId="12" fillId="0" borderId="2" xfId="1" applyNumberFormat="1" applyFont="1" applyFill="1" applyBorder="1" applyAlignment="1">
      <alignment horizontal="right" vertical="top" wrapText="1"/>
    </xf>
    <xf numFmtId="188" fontId="13" fillId="0" borderId="2" xfId="1" applyNumberFormat="1" applyFont="1" applyFill="1" applyBorder="1" applyAlignment="1">
      <alignment horizontal="right" wrapText="1"/>
    </xf>
    <xf numFmtId="188" fontId="12" fillId="0" borderId="2" xfId="1" applyNumberFormat="1" applyFont="1" applyBorder="1" applyAlignment="1">
      <alignment horizontal="center" vertical="top" wrapText="1"/>
    </xf>
    <xf numFmtId="188" fontId="12" fillId="0" borderId="2" xfId="1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center" wrapText="1"/>
    </xf>
    <xf numFmtId="188" fontId="12" fillId="0" borderId="4" xfId="1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wrapText="1"/>
    </xf>
    <xf numFmtId="0" fontId="12" fillId="0" borderId="3" xfId="0" applyFont="1" applyBorder="1" applyAlignment="1">
      <alignment vertical="top" wrapText="1"/>
    </xf>
    <xf numFmtId="188" fontId="12" fillId="0" borderId="3" xfId="1" applyNumberFormat="1" applyFont="1" applyBorder="1" applyAlignment="1">
      <alignment horizontal="center" vertical="top" wrapText="1"/>
    </xf>
    <xf numFmtId="188" fontId="12" fillId="0" borderId="3" xfId="1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88" fontId="12" fillId="0" borderId="1" xfId="1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188" fontId="13" fillId="0" borderId="1" xfId="1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188" fontId="13" fillId="0" borderId="2" xfId="1" applyNumberFormat="1" applyFont="1" applyBorder="1" applyAlignment="1">
      <alignment horizont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88" fontId="12" fillId="0" borderId="3" xfId="1" applyNumberFormat="1" applyFont="1" applyBorder="1" applyAlignment="1">
      <alignment horizontal="center" vertical="center" wrapText="1"/>
    </xf>
    <xf numFmtId="188" fontId="12" fillId="0" borderId="3" xfId="1" applyNumberFormat="1" applyFont="1" applyBorder="1" applyAlignment="1">
      <alignment horizontal="right" vertical="center" wrapText="1"/>
    </xf>
    <xf numFmtId="188" fontId="14" fillId="0" borderId="3" xfId="1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top" wrapText="1"/>
    </xf>
    <xf numFmtId="188" fontId="12" fillId="0" borderId="1" xfId="1" applyNumberFormat="1" applyFont="1" applyBorder="1" applyAlignment="1">
      <alignment horizontal="right" vertical="top" wrapText="1"/>
    </xf>
    <xf numFmtId="188" fontId="13" fillId="0" borderId="1" xfId="1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188" fontId="12" fillId="0" borderId="4" xfId="1" applyNumberFormat="1" applyFont="1" applyBorder="1" applyAlignment="1">
      <alignment horizontal="center" vertical="top" wrapText="1"/>
    </xf>
    <xf numFmtId="188" fontId="12" fillId="0" borderId="4" xfId="1" applyNumberFormat="1" applyFont="1" applyBorder="1" applyAlignment="1">
      <alignment horizontal="right" vertical="top" wrapText="1"/>
    </xf>
    <xf numFmtId="188" fontId="13" fillId="0" borderId="4" xfId="1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188" fontId="13" fillId="0" borderId="2" xfId="1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188" fontId="18" fillId="0" borderId="4" xfId="1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188" fontId="12" fillId="0" borderId="2" xfId="1" applyNumberFormat="1" applyFont="1" applyBorder="1" applyAlignment="1">
      <alignment horizontal="center" wrapText="1"/>
    </xf>
    <xf numFmtId="188" fontId="12" fillId="0" borderId="2" xfId="1" applyNumberFormat="1" applyFont="1" applyBorder="1" applyAlignment="1">
      <alignment horizontal="right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88" fontId="12" fillId="0" borderId="2" xfId="1" applyNumberFormat="1" applyFont="1" applyBorder="1" applyAlignment="1">
      <alignment horizontal="center" vertical="center" wrapText="1"/>
    </xf>
    <xf numFmtId="188" fontId="12" fillId="0" borderId="2" xfId="1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188" fontId="12" fillId="0" borderId="4" xfId="1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88" fontId="12" fillId="0" borderId="1" xfId="1" applyNumberFormat="1" applyFont="1" applyFill="1" applyBorder="1" applyAlignment="1">
      <alignment horizontal="center" vertical="center" wrapText="1"/>
    </xf>
    <xf numFmtId="188" fontId="14" fillId="0" borderId="1" xfId="1" applyNumberFormat="1" applyFont="1" applyFill="1" applyBorder="1" applyAlignment="1">
      <alignment horizontal="right" vertical="center" wrapText="1"/>
    </xf>
    <xf numFmtId="188" fontId="13" fillId="0" borderId="1" xfId="1" applyNumberFormat="1" applyFont="1" applyFill="1" applyBorder="1" applyAlignment="1">
      <alignment horizontal="right" vertical="center" wrapText="1"/>
    </xf>
    <xf numFmtId="188" fontId="12" fillId="0" borderId="1" xfId="1" applyNumberFormat="1" applyFont="1" applyBorder="1" applyAlignment="1">
      <alignment horizontal="center" vertical="center" wrapText="1"/>
    </xf>
    <xf numFmtId="188" fontId="12" fillId="0" borderId="1" xfId="1" applyNumberFormat="1" applyFont="1" applyBorder="1" applyAlignment="1">
      <alignment horizontal="right" vertical="center" wrapText="1"/>
    </xf>
    <xf numFmtId="188" fontId="13" fillId="0" borderId="1" xfId="1" applyNumberFormat="1" applyFont="1" applyBorder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center"/>
    </xf>
    <xf numFmtId="188" fontId="12" fillId="0" borderId="0" xfId="1" applyNumberFormat="1" applyFont="1" applyBorder="1" applyAlignment="1">
      <alignment horizontal="center"/>
    </xf>
    <xf numFmtId="188" fontId="12" fillId="0" borderId="0" xfId="1" applyNumberFormat="1" applyFont="1" applyBorder="1" applyAlignment="1">
      <alignment horizontal="right"/>
    </xf>
    <xf numFmtId="0" fontId="15" fillId="0" borderId="1" xfId="0" applyFont="1" applyBorder="1" applyAlignment="1">
      <alignment horizontal="center" wrapText="1"/>
    </xf>
    <xf numFmtId="188" fontId="12" fillId="0" borderId="1" xfId="1" applyNumberFormat="1" applyFont="1" applyFill="1" applyBorder="1" applyAlignment="1">
      <alignment horizontal="center" wrapText="1"/>
    </xf>
    <xf numFmtId="188" fontId="12" fillId="0" borderId="1" xfId="1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 vertical="center"/>
    </xf>
    <xf numFmtId="188" fontId="9" fillId="0" borderId="0" xfId="1" applyNumberFormat="1" applyFont="1" applyAlignment="1">
      <alignment horizontal="center" vertical="center"/>
    </xf>
    <xf numFmtId="188" fontId="3" fillId="0" borderId="0" xfId="1" applyNumberFormat="1" applyFont="1"/>
    <xf numFmtId="188" fontId="9" fillId="0" borderId="0" xfId="0" applyNumberFormat="1" applyFont="1" applyAlignment="1">
      <alignment horizontal="center" vertical="center"/>
    </xf>
    <xf numFmtId="188" fontId="2" fillId="0" borderId="0" xfId="1" applyNumberFormat="1" applyFont="1"/>
    <xf numFmtId="188" fontId="4" fillId="0" borderId="0" xfId="1" applyNumberFormat="1" applyFont="1"/>
    <xf numFmtId="188" fontId="2" fillId="0" borderId="0" xfId="1" applyNumberFormat="1" applyFont="1" applyAlignment="1">
      <alignment horizontal="center"/>
    </xf>
    <xf numFmtId="188" fontId="19" fillId="0" borderId="0" xfId="1" applyNumberFormat="1" applyFont="1"/>
    <xf numFmtId="188" fontId="20" fillId="0" borderId="11" xfId="1" applyNumberFormat="1" applyFont="1" applyBorder="1"/>
    <xf numFmtId="188" fontId="9" fillId="0" borderId="11" xfId="1" applyNumberFormat="1" applyFont="1" applyBorder="1" applyAlignment="1">
      <alignment horizontal="center" vertical="center"/>
    </xf>
    <xf numFmtId="188" fontId="9" fillId="0" borderId="8" xfId="0" applyNumberFormat="1" applyFont="1" applyBorder="1" applyAlignment="1">
      <alignment horizontal="center" vertical="center"/>
    </xf>
    <xf numFmtId="188" fontId="13" fillId="0" borderId="0" xfId="0" applyNumberFormat="1" applyFont="1" applyAlignment="1">
      <alignment horizontal="center" vertical="center"/>
    </xf>
    <xf numFmtId="188" fontId="21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8" fontId="21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wrapText="1"/>
    </xf>
    <xf numFmtId="188" fontId="22" fillId="0" borderId="3" xfId="1" applyNumberFormat="1" applyFont="1" applyFill="1" applyBorder="1" applyAlignment="1">
      <alignment horizontal="center" wrapText="1"/>
    </xf>
    <xf numFmtId="0" fontId="22" fillId="6" borderId="3" xfId="0" applyFont="1" applyFill="1" applyBorder="1" applyAlignment="1">
      <alignment horizontal="center" wrapText="1"/>
    </xf>
    <xf numFmtId="188" fontId="22" fillId="6" borderId="3" xfId="1" applyNumberFormat="1" applyFont="1" applyFill="1" applyBorder="1" applyAlignment="1">
      <alignment horizontal="center" wrapText="1"/>
    </xf>
    <xf numFmtId="188" fontId="12" fillId="6" borderId="3" xfId="1" applyNumberFormat="1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188" fontId="12" fillId="6" borderId="3" xfId="1" applyNumberFormat="1" applyFont="1" applyFill="1" applyBorder="1" applyAlignment="1">
      <alignment horizontal="center" vertical="center"/>
    </xf>
    <xf numFmtId="188" fontId="13" fillId="0" borderId="2" xfId="1" applyNumberFormat="1" applyFont="1" applyBorder="1" applyAlignment="1">
      <alignment horizontal="center" vertical="center" wrapText="1"/>
    </xf>
    <xf numFmtId="188" fontId="13" fillId="0" borderId="3" xfId="1" applyNumberFormat="1" applyFont="1" applyBorder="1" applyAlignment="1">
      <alignment horizontal="center" vertical="center" wrapText="1"/>
    </xf>
    <xf numFmtId="188" fontId="13" fillId="0" borderId="4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2B95-3AE1-472A-B4F3-9A61A872E8A7}">
  <dimension ref="A1:I114"/>
  <sheetViews>
    <sheetView tabSelected="1" topLeftCell="A19" zoomScale="130" zoomScaleNormal="130" workbookViewId="0">
      <selection activeCell="G15" sqref="G15"/>
    </sheetView>
  </sheetViews>
  <sheetFormatPr defaultColWidth="7.8984375" defaultRowHeight="27.75" customHeight="1" x14ac:dyDescent="0.6"/>
  <cols>
    <col min="1" max="1" width="5.3984375" style="9" customWidth="1"/>
    <col min="2" max="2" width="44.69921875" style="2" customWidth="1"/>
    <col min="3" max="3" width="6.8984375" style="2" customWidth="1"/>
    <col min="4" max="4" width="7.19921875" style="6" customWidth="1"/>
    <col min="5" max="5" width="7.8984375" style="2" customWidth="1"/>
    <col min="6" max="6" width="9.59765625" style="5" customWidth="1"/>
    <col min="7" max="7" width="11.59765625" style="5" customWidth="1"/>
    <col min="8" max="8" width="13.5" style="2" customWidth="1"/>
    <col min="9" max="9" width="10.3984375" style="2" bestFit="1" customWidth="1"/>
    <col min="10" max="16384" width="7.8984375" style="2"/>
  </cols>
  <sheetData>
    <row r="1" spans="1:9" ht="21.6" x14ac:dyDescent="0.6">
      <c r="A1" s="161" t="s">
        <v>10</v>
      </c>
      <c r="B1" s="161"/>
      <c r="C1" s="161"/>
      <c r="D1" s="161"/>
      <c r="E1" s="161"/>
      <c r="F1" s="161"/>
      <c r="G1" s="161"/>
    </row>
    <row r="2" spans="1:9" ht="21.6" x14ac:dyDescent="0.6">
      <c r="A2" s="161" t="s">
        <v>16</v>
      </c>
      <c r="B2" s="161"/>
      <c r="C2" s="161"/>
      <c r="D2" s="161"/>
      <c r="E2" s="161"/>
      <c r="F2" s="161"/>
      <c r="G2" s="161"/>
      <c r="I2" s="2" t="s">
        <v>122</v>
      </c>
    </row>
    <row r="3" spans="1:9" ht="21.6" x14ac:dyDescent="0.6">
      <c r="A3" s="161" t="s">
        <v>123</v>
      </c>
      <c r="B3" s="161"/>
      <c r="C3" s="161"/>
      <c r="D3" s="161"/>
      <c r="E3" s="161"/>
      <c r="F3" s="161"/>
      <c r="G3" s="161"/>
    </row>
    <row r="4" spans="1:9" ht="21.6" x14ac:dyDescent="0.6">
      <c r="A4" s="133"/>
      <c r="B4" s="133"/>
      <c r="C4" s="133"/>
      <c r="D4" s="133"/>
      <c r="E4" s="133"/>
      <c r="F4" s="133"/>
      <c r="G4" s="133"/>
    </row>
    <row r="5" spans="1:9" ht="21.6" x14ac:dyDescent="0.6">
      <c r="A5" s="133"/>
      <c r="B5" s="133" t="s">
        <v>124</v>
      </c>
      <c r="C5" s="133"/>
      <c r="D5" s="133"/>
      <c r="E5" s="133"/>
      <c r="F5" s="133"/>
      <c r="G5" s="134">
        <v>1500000</v>
      </c>
    </row>
    <row r="6" spans="1:9" ht="21.6" x14ac:dyDescent="0.6">
      <c r="A6" s="133"/>
      <c r="B6" s="133" t="s">
        <v>125</v>
      </c>
      <c r="C6" s="133"/>
      <c r="D6" s="133"/>
      <c r="E6" s="133"/>
      <c r="F6" s="133"/>
      <c r="G6" s="141">
        <v>610519</v>
      </c>
    </row>
    <row r="7" spans="1:9" ht="21.6" x14ac:dyDescent="0.6">
      <c r="A7" s="133"/>
      <c r="B7" s="133" t="s">
        <v>126</v>
      </c>
      <c r="C7" s="133"/>
      <c r="D7" s="133"/>
      <c r="E7" s="133"/>
      <c r="F7" s="133"/>
      <c r="G7" s="136">
        <f>SUM(G5-G6)</f>
        <v>889481</v>
      </c>
    </row>
    <row r="8" spans="1:9" ht="21.6" x14ac:dyDescent="0.6">
      <c r="A8" s="133"/>
      <c r="B8" s="133" t="s">
        <v>127</v>
      </c>
      <c r="C8" s="133"/>
      <c r="D8" s="133"/>
      <c r="E8" s="133"/>
      <c r="F8" s="133"/>
      <c r="G8" s="142">
        <v>14410</v>
      </c>
    </row>
    <row r="9" spans="1:9" ht="21.6" x14ac:dyDescent="0.6">
      <c r="A9" s="133"/>
      <c r="B9" s="133" t="s">
        <v>128</v>
      </c>
      <c r="C9" s="133"/>
      <c r="D9" s="133"/>
      <c r="E9" s="133"/>
      <c r="F9" s="133"/>
      <c r="G9" s="143">
        <f>SUM(G7-G8)</f>
        <v>875071</v>
      </c>
    </row>
    <row r="10" spans="1:9" ht="21.6" x14ac:dyDescent="0.6">
      <c r="A10" s="133"/>
      <c r="B10" s="133" t="s">
        <v>129</v>
      </c>
      <c r="C10" s="133"/>
      <c r="D10" s="133"/>
      <c r="E10" s="133"/>
      <c r="F10" s="133"/>
      <c r="G10" s="136">
        <f>SUM(G15)</f>
        <v>2180870</v>
      </c>
    </row>
    <row r="11" spans="1:9" ht="21.6" x14ac:dyDescent="0.6">
      <c r="A11" s="133"/>
      <c r="B11" s="133" t="s">
        <v>130</v>
      </c>
      <c r="C11" s="133"/>
      <c r="D11" s="133"/>
      <c r="E11" s="133"/>
      <c r="F11" s="133"/>
      <c r="G11" s="144">
        <f>SUM(G9-G10)</f>
        <v>-1305799</v>
      </c>
    </row>
    <row r="12" spans="1:9" ht="21.6" x14ac:dyDescent="0.6">
      <c r="A12" s="133"/>
      <c r="B12" s="133" t="s">
        <v>131</v>
      </c>
      <c r="C12" s="133"/>
      <c r="D12" s="133"/>
      <c r="E12" s="133"/>
      <c r="F12" s="133"/>
      <c r="G12" s="145">
        <v>1317724</v>
      </c>
    </row>
    <row r="13" spans="1:9" ht="21.6" x14ac:dyDescent="0.6">
      <c r="A13" s="133"/>
      <c r="B13" s="146" t="s">
        <v>132</v>
      </c>
      <c r="C13" s="146"/>
      <c r="D13" s="146"/>
      <c r="E13" s="146"/>
      <c r="F13" s="146"/>
      <c r="G13" s="147">
        <f>SUM(G11+G12)</f>
        <v>11925</v>
      </c>
    </row>
    <row r="14" spans="1:9" s="1" customFormat="1" ht="27.75" customHeight="1" x14ac:dyDescent="0.6">
      <c r="A14" s="41" t="s">
        <v>0</v>
      </c>
      <c r="B14" s="42" t="s">
        <v>1</v>
      </c>
      <c r="C14" s="42" t="s">
        <v>2</v>
      </c>
      <c r="D14" s="43" t="s">
        <v>3</v>
      </c>
      <c r="E14" s="42" t="s">
        <v>4</v>
      </c>
      <c r="F14" s="43" t="s">
        <v>5</v>
      </c>
      <c r="G14" s="43" t="s">
        <v>9</v>
      </c>
      <c r="I14" s="139"/>
    </row>
    <row r="15" spans="1:9" s="3" customFormat="1" ht="18.75" customHeight="1" x14ac:dyDescent="0.65">
      <c r="A15" s="44"/>
      <c r="B15" s="45" t="s">
        <v>6</v>
      </c>
      <c r="C15" s="44"/>
      <c r="D15" s="46"/>
      <c r="E15" s="44"/>
      <c r="F15" s="47"/>
      <c r="G15" s="47">
        <f>SUM(G16:G95)</f>
        <v>2180870</v>
      </c>
      <c r="I15" s="135"/>
    </row>
    <row r="16" spans="1:9" ht="18.75" customHeight="1" x14ac:dyDescent="0.65">
      <c r="A16" s="48">
        <v>1</v>
      </c>
      <c r="B16" s="49" t="s">
        <v>7</v>
      </c>
      <c r="C16" s="50"/>
      <c r="D16" s="51"/>
      <c r="E16" s="52"/>
      <c r="F16" s="53"/>
      <c r="G16" s="54">
        <f>SUM(F17:F30)</f>
        <v>356750</v>
      </c>
      <c r="I16" s="137"/>
    </row>
    <row r="17" spans="1:9" ht="18.75" customHeight="1" x14ac:dyDescent="0.65">
      <c r="A17" s="50"/>
      <c r="B17" s="55" t="s">
        <v>17</v>
      </c>
      <c r="C17" s="50">
        <v>5</v>
      </c>
      <c r="D17" s="56">
        <v>250</v>
      </c>
      <c r="E17" s="50">
        <v>12</v>
      </c>
      <c r="F17" s="57">
        <f t="shared" ref="F17:F30" si="0">(C17*D17*E17)</f>
        <v>15000</v>
      </c>
      <c r="G17" s="57"/>
      <c r="I17" s="137"/>
    </row>
    <row r="18" spans="1:9" ht="18.75" customHeight="1" x14ac:dyDescent="0.65">
      <c r="A18" s="50"/>
      <c r="B18" s="55" t="s">
        <v>23</v>
      </c>
      <c r="C18" s="50">
        <v>7</v>
      </c>
      <c r="D18" s="56">
        <v>250</v>
      </c>
      <c r="E18" s="50">
        <v>12</v>
      </c>
      <c r="F18" s="57">
        <f t="shared" si="0"/>
        <v>21000</v>
      </c>
      <c r="G18" s="57"/>
      <c r="I18" s="137"/>
    </row>
    <row r="19" spans="1:9" ht="18.75" customHeight="1" x14ac:dyDescent="0.65">
      <c r="A19" s="50"/>
      <c r="B19" s="55" t="s">
        <v>18</v>
      </c>
      <c r="C19" s="50">
        <v>4</v>
      </c>
      <c r="D19" s="56">
        <v>250</v>
      </c>
      <c r="E19" s="50">
        <v>12</v>
      </c>
      <c r="F19" s="57">
        <f t="shared" si="0"/>
        <v>12000</v>
      </c>
      <c r="G19" s="57"/>
      <c r="I19" s="137"/>
    </row>
    <row r="20" spans="1:9" ht="18.75" customHeight="1" x14ac:dyDescent="0.65">
      <c r="A20" s="50"/>
      <c r="B20" s="55" t="s">
        <v>19</v>
      </c>
      <c r="C20" s="50">
        <v>6</v>
      </c>
      <c r="D20" s="56">
        <v>250</v>
      </c>
      <c r="E20" s="50">
        <v>12</v>
      </c>
      <c r="F20" s="57">
        <f t="shared" si="0"/>
        <v>18000</v>
      </c>
      <c r="G20" s="57"/>
      <c r="I20" s="138"/>
    </row>
    <row r="21" spans="1:9" ht="18.75" customHeight="1" x14ac:dyDescent="0.65">
      <c r="A21" s="50"/>
      <c r="B21" s="55" t="s">
        <v>24</v>
      </c>
      <c r="C21" s="50">
        <v>8</v>
      </c>
      <c r="D21" s="56">
        <v>250</v>
      </c>
      <c r="E21" s="50">
        <v>12</v>
      </c>
      <c r="F21" s="57">
        <f t="shared" si="0"/>
        <v>24000</v>
      </c>
      <c r="G21" s="57"/>
      <c r="I21" s="140"/>
    </row>
    <row r="22" spans="1:9" ht="18.75" customHeight="1" x14ac:dyDescent="0.65">
      <c r="A22" s="50"/>
      <c r="B22" s="55" t="s">
        <v>25</v>
      </c>
      <c r="C22" s="50">
        <v>1</v>
      </c>
      <c r="D22" s="56">
        <v>250</v>
      </c>
      <c r="E22" s="50">
        <v>12</v>
      </c>
      <c r="F22" s="57">
        <f t="shared" si="0"/>
        <v>3000</v>
      </c>
      <c r="G22" s="57"/>
    </row>
    <row r="23" spans="1:9" ht="18.75" customHeight="1" x14ac:dyDescent="0.65">
      <c r="A23" s="50"/>
      <c r="B23" s="55" t="s">
        <v>26</v>
      </c>
      <c r="C23" s="50">
        <v>10</v>
      </c>
      <c r="D23" s="56">
        <v>250</v>
      </c>
      <c r="E23" s="50">
        <v>6</v>
      </c>
      <c r="F23" s="57">
        <f t="shared" si="0"/>
        <v>15000</v>
      </c>
      <c r="G23" s="57"/>
      <c r="H23" s="2" t="s">
        <v>122</v>
      </c>
      <c r="I23" s="137">
        <f>SUM(I21+I20)</f>
        <v>0</v>
      </c>
    </row>
    <row r="24" spans="1:9" ht="18.75" customHeight="1" x14ac:dyDescent="0.65">
      <c r="A24" s="50"/>
      <c r="B24" s="55" t="s">
        <v>29</v>
      </c>
      <c r="C24" s="50">
        <v>2</v>
      </c>
      <c r="D24" s="56">
        <v>250</v>
      </c>
      <c r="E24" s="50">
        <v>12</v>
      </c>
      <c r="F24" s="57">
        <f t="shared" si="0"/>
        <v>6000</v>
      </c>
      <c r="G24" s="57"/>
    </row>
    <row r="25" spans="1:9" ht="18.75" customHeight="1" x14ac:dyDescent="0.65">
      <c r="A25" s="50"/>
      <c r="B25" s="55" t="s">
        <v>49</v>
      </c>
      <c r="C25" s="50">
        <v>20</v>
      </c>
      <c r="D25" s="56">
        <v>250</v>
      </c>
      <c r="E25" s="50">
        <v>12</v>
      </c>
      <c r="F25" s="57">
        <f t="shared" ref="F25" si="1">(C25*D25*E25)</f>
        <v>60000</v>
      </c>
      <c r="G25" s="57"/>
    </row>
    <row r="26" spans="1:9" ht="18.75" customHeight="1" x14ac:dyDescent="0.65">
      <c r="A26" s="50"/>
      <c r="B26" s="55" t="s">
        <v>50</v>
      </c>
      <c r="C26" s="153">
        <v>15</v>
      </c>
      <c r="D26" s="154">
        <v>250</v>
      </c>
      <c r="E26" s="153">
        <v>13</v>
      </c>
      <c r="F26" s="57">
        <f t="shared" si="0"/>
        <v>48750</v>
      </c>
      <c r="G26" s="58"/>
    </row>
    <row r="27" spans="1:9" ht="18.75" customHeight="1" x14ac:dyDescent="0.65">
      <c r="A27" s="50"/>
      <c r="B27" s="55" t="s">
        <v>51</v>
      </c>
      <c r="C27" s="50">
        <v>12</v>
      </c>
      <c r="D27" s="56">
        <v>250</v>
      </c>
      <c r="E27" s="50">
        <v>12</v>
      </c>
      <c r="F27" s="57">
        <f t="shared" si="0"/>
        <v>36000</v>
      </c>
      <c r="G27" s="57"/>
    </row>
    <row r="28" spans="1:9" ht="18.75" customHeight="1" x14ac:dyDescent="0.65">
      <c r="A28" s="50"/>
      <c r="B28" s="55" t="s">
        <v>52</v>
      </c>
      <c r="C28" s="50">
        <v>8</v>
      </c>
      <c r="D28" s="56">
        <v>250</v>
      </c>
      <c r="E28" s="50">
        <v>12</v>
      </c>
      <c r="F28" s="57">
        <f t="shared" si="0"/>
        <v>24000</v>
      </c>
      <c r="G28" s="57"/>
    </row>
    <row r="29" spans="1:9" ht="18.75" customHeight="1" x14ac:dyDescent="0.65">
      <c r="A29" s="50"/>
      <c r="B29" s="55" t="s">
        <v>53</v>
      </c>
      <c r="C29" s="50">
        <v>3</v>
      </c>
      <c r="D29" s="56">
        <v>250</v>
      </c>
      <c r="E29" s="50">
        <v>12</v>
      </c>
      <c r="F29" s="57">
        <f t="shared" si="0"/>
        <v>9000</v>
      </c>
      <c r="G29" s="57"/>
    </row>
    <row r="30" spans="1:9" ht="18.75" customHeight="1" x14ac:dyDescent="0.65">
      <c r="A30" s="50"/>
      <c r="B30" s="55" t="s">
        <v>54</v>
      </c>
      <c r="C30" s="153">
        <v>20</v>
      </c>
      <c r="D30" s="154">
        <v>250</v>
      </c>
      <c r="E30" s="153">
        <v>13</v>
      </c>
      <c r="F30" s="57">
        <f t="shared" si="0"/>
        <v>65000</v>
      </c>
      <c r="G30" s="58"/>
    </row>
    <row r="31" spans="1:9" ht="18.75" customHeight="1" x14ac:dyDescent="0.65">
      <c r="A31" s="50"/>
      <c r="B31" s="55"/>
      <c r="C31" s="130">
        <f>SUM(C17:C30)</f>
        <v>121</v>
      </c>
      <c r="D31" s="131"/>
      <c r="E31" s="82"/>
      <c r="F31" s="132"/>
      <c r="G31" s="57"/>
    </row>
    <row r="32" spans="1:9" s="8" customFormat="1" ht="18.75" customHeight="1" x14ac:dyDescent="0.65">
      <c r="A32" s="61">
        <v>2</v>
      </c>
      <c r="B32" s="62" t="s">
        <v>27</v>
      </c>
      <c r="C32" s="63"/>
      <c r="D32" s="64"/>
      <c r="E32" s="63"/>
      <c r="F32" s="65"/>
      <c r="G32" s="66">
        <f>SUM(F33:F46)</f>
        <v>783600</v>
      </c>
    </row>
    <row r="33" spans="1:7" ht="18.75" customHeight="1" x14ac:dyDescent="0.65">
      <c r="A33" s="50"/>
      <c r="B33" s="55" t="s">
        <v>17</v>
      </c>
      <c r="C33" s="50">
        <v>5</v>
      </c>
      <c r="D33" s="60">
        <v>600</v>
      </c>
      <c r="E33" s="50">
        <v>11</v>
      </c>
      <c r="F33" s="60">
        <f t="shared" ref="F33:F46" si="2">(C33*D33*E33)</f>
        <v>33000</v>
      </c>
      <c r="G33" s="60"/>
    </row>
    <row r="34" spans="1:7" ht="18.75" customHeight="1" x14ac:dyDescent="0.65">
      <c r="A34" s="50"/>
      <c r="B34" s="55" t="s">
        <v>23</v>
      </c>
      <c r="C34" s="50">
        <v>7</v>
      </c>
      <c r="D34" s="60">
        <v>600</v>
      </c>
      <c r="E34" s="50">
        <v>11</v>
      </c>
      <c r="F34" s="60">
        <f t="shared" si="2"/>
        <v>46200</v>
      </c>
      <c r="G34" s="60"/>
    </row>
    <row r="35" spans="1:7" ht="18.75" customHeight="1" x14ac:dyDescent="0.65">
      <c r="A35" s="50"/>
      <c r="B35" s="55" t="s">
        <v>18</v>
      </c>
      <c r="C35" s="50">
        <v>4</v>
      </c>
      <c r="D35" s="60">
        <v>600</v>
      </c>
      <c r="E35" s="50">
        <v>11</v>
      </c>
      <c r="F35" s="60">
        <f t="shared" si="2"/>
        <v>26400</v>
      </c>
      <c r="G35" s="60"/>
    </row>
    <row r="36" spans="1:7" ht="18.75" customHeight="1" x14ac:dyDescent="0.65">
      <c r="A36" s="50"/>
      <c r="B36" s="55" t="s">
        <v>19</v>
      </c>
      <c r="C36" s="50">
        <v>6</v>
      </c>
      <c r="D36" s="60">
        <v>600</v>
      </c>
      <c r="E36" s="50">
        <v>11</v>
      </c>
      <c r="F36" s="60">
        <f t="shared" si="2"/>
        <v>39600</v>
      </c>
      <c r="G36" s="60"/>
    </row>
    <row r="37" spans="1:7" ht="18.75" customHeight="1" x14ac:dyDescent="0.65">
      <c r="A37" s="50"/>
      <c r="B37" s="55" t="s">
        <v>24</v>
      </c>
      <c r="C37" s="50">
        <v>8</v>
      </c>
      <c r="D37" s="60">
        <v>600</v>
      </c>
      <c r="E37" s="50">
        <v>11</v>
      </c>
      <c r="F37" s="60">
        <f t="shared" si="2"/>
        <v>52800</v>
      </c>
      <c r="G37" s="60"/>
    </row>
    <row r="38" spans="1:7" ht="18.75" customHeight="1" x14ac:dyDescent="0.65">
      <c r="A38" s="50"/>
      <c r="B38" s="55" t="s">
        <v>25</v>
      </c>
      <c r="C38" s="50">
        <v>1</v>
      </c>
      <c r="D38" s="60">
        <v>600</v>
      </c>
      <c r="E38" s="50">
        <v>11</v>
      </c>
      <c r="F38" s="60">
        <f t="shared" si="2"/>
        <v>6600</v>
      </c>
      <c r="G38" s="60"/>
    </row>
    <row r="39" spans="1:7" ht="18.75" customHeight="1" x14ac:dyDescent="0.65">
      <c r="A39" s="50"/>
      <c r="B39" s="55" t="s">
        <v>26</v>
      </c>
      <c r="C39" s="50">
        <v>10</v>
      </c>
      <c r="D39" s="60">
        <v>600</v>
      </c>
      <c r="E39" s="50">
        <v>5</v>
      </c>
      <c r="F39" s="60">
        <f t="shared" si="2"/>
        <v>30000</v>
      </c>
      <c r="G39" s="60"/>
    </row>
    <row r="40" spans="1:7" ht="18.75" customHeight="1" x14ac:dyDescent="0.65">
      <c r="A40" s="50"/>
      <c r="B40" s="55" t="s">
        <v>29</v>
      </c>
      <c r="C40" s="50">
        <v>2</v>
      </c>
      <c r="D40" s="60">
        <v>600</v>
      </c>
      <c r="E40" s="50">
        <v>11</v>
      </c>
      <c r="F40" s="60">
        <f t="shared" si="2"/>
        <v>13200</v>
      </c>
      <c r="G40" s="60"/>
    </row>
    <row r="41" spans="1:7" ht="18.75" customHeight="1" x14ac:dyDescent="0.65">
      <c r="A41" s="50"/>
      <c r="B41" s="55" t="s">
        <v>49</v>
      </c>
      <c r="C41" s="50">
        <v>20</v>
      </c>
      <c r="D41" s="60">
        <v>600</v>
      </c>
      <c r="E41" s="50">
        <v>11</v>
      </c>
      <c r="F41" s="60">
        <f t="shared" si="2"/>
        <v>132000</v>
      </c>
      <c r="G41" s="58"/>
    </row>
    <row r="42" spans="1:7" ht="18.75" customHeight="1" x14ac:dyDescent="0.65">
      <c r="A42" s="50"/>
      <c r="B42" s="55" t="s">
        <v>50</v>
      </c>
      <c r="C42" s="153">
        <v>15</v>
      </c>
      <c r="D42" s="152">
        <v>600</v>
      </c>
      <c r="E42" s="153">
        <v>12</v>
      </c>
      <c r="F42" s="60">
        <f t="shared" si="2"/>
        <v>108000</v>
      </c>
      <c r="G42" s="60"/>
    </row>
    <row r="43" spans="1:7" ht="18.75" customHeight="1" x14ac:dyDescent="0.65">
      <c r="A43" s="50"/>
      <c r="B43" s="55" t="s">
        <v>51</v>
      </c>
      <c r="C43" s="50">
        <v>12</v>
      </c>
      <c r="D43" s="60">
        <v>600</v>
      </c>
      <c r="E43" s="50">
        <v>11</v>
      </c>
      <c r="F43" s="60">
        <f t="shared" si="2"/>
        <v>79200</v>
      </c>
      <c r="G43" s="60"/>
    </row>
    <row r="44" spans="1:7" ht="18.75" customHeight="1" x14ac:dyDescent="0.65">
      <c r="A44" s="50"/>
      <c r="B44" s="55" t="s">
        <v>52</v>
      </c>
      <c r="C44" s="50">
        <v>8</v>
      </c>
      <c r="D44" s="60">
        <v>600</v>
      </c>
      <c r="E44" s="50">
        <v>11</v>
      </c>
      <c r="F44" s="60">
        <f t="shared" si="2"/>
        <v>52800</v>
      </c>
      <c r="G44" s="60"/>
    </row>
    <row r="45" spans="1:7" ht="18.75" customHeight="1" x14ac:dyDescent="0.65">
      <c r="A45" s="50"/>
      <c r="B45" s="55" t="s">
        <v>53</v>
      </c>
      <c r="C45" s="50">
        <v>3</v>
      </c>
      <c r="D45" s="60">
        <v>600</v>
      </c>
      <c r="E45" s="50">
        <v>11</v>
      </c>
      <c r="F45" s="60">
        <f t="shared" si="2"/>
        <v>19800</v>
      </c>
      <c r="G45" s="58"/>
    </row>
    <row r="46" spans="1:7" ht="18.75" customHeight="1" x14ac:dyDescent="0.65">
      <c r="A46" s="50"/>
      <c r="B46" s="55" t="s">
        <v>54</v>
      </c>
      <c r="C46" s="153">
        <v>20</v>
      </c>
      <c r="D46" s="152">
        <v>600</v>
      </c>
      <c r="E46" s="153">
        <v>12</v>
      </c>
      <c r="F46" s="60">
        <f t="shared" si="2"/>
        <v>144000</v>
      </c>
      <c r="G46" s="60"/>
    </row>
    <row r="47" spans="1:7" ht="18.75" customHeight="1" x14ac:dyDescent="0.65">
      <c r="A47" s="50"/>
      <c r="B47" s="55"/>
      <c r="C47" s="59">
        <f>SUM(C33:C46)</f>
        <v>121</v>
      </c>
      <c r="D47" s="60"/>
      <c r="E47" s="50"/>
      <c r="F47" s="60"/>
      <c r="G47" s="51"/>
    </row>
    <row r="48" spans="1:7" ht="39.6" customHeight="1" x14ac:dyDescent="0.65">
      <c r="A48" s="61">
        <v>3</v>
      </c>
      <c r="B48" s="62" t="s">
        <v>13</v>
      </c>
      <c r="C48" s="63"/>
      <c r="D48" s="67"/>
      <c r="E48" s="63"/>
      <c r="F48" s="68"/>
      <c r="G48" s="103">
        <f>SUM(F49:F63)</f>
        <v>107520</v>
      </c>
    </row>
    <row r="49" spans="1:7" ht="18.75" customHeight="1" x14ac:dyDescent="0.65">
      <c r="A49" s="50"/>
      <c r="B49" s="55" t="s">
        <v>17</v>
      </c>
      <c r="C49" s="50">
        <v>3</v>
      </c>
      <c r="D49" s="60">
        <v>240</v>
      </c>
      <c r="E49" s="50">
        <v>12</v>
      </c>
      <c r="F49" s="60">
        <f t="shared" ref="F49:F63" si="3">(C49*D49*E49)</f>
        <v>8640</v>
      </c>
      <c r="G49" s="51"/>
    </row>
    <row r="50" spans="1:7" ht="18.75" customHeight="1" x14ac:dyDescent="0.65">
      <c r="A50" s="50"/>
      <c r="B50" s="55" t="s">
        <v>23</v>
      </c>
      <c r="C50" s="50">
        <v>3</v>
      </c>
      <c r="D50" s="60">
        <v>240</v>
      </c>
      <c r="E50" s="50">
        <v>12</v>
      </c>
      <c r="F50" s="60">
        <f t="shared" si="3"/>
        <v>8640</v>
      </c>
      <c r="G50" s="51"/>
    </row>
    <row r="51" spans="1:7" ht="18.75" customHeight="1" x14ac:dyDescent="0.65">
      <c r="A51" s="50"/>
      <c r="B51" s="55" t="s">
        <v>18</v>
      </c>
      <c r="C51" s="50">
        <v>2</v>
      </c>
      <c r="D51" s="60">
        <v>240</v>
      </c>
      <c r="E51" s="50">
        <v>12</v>
      </c>
      <c r="F51" s="60">
        <f t="shared" si="3"/>
        <v>5760</v>
      </c>
      <c r="G51" s="51"/>
    </row>
    <row r="52" spans="1:7" ht="18.75" customHeight="1" x14ac:dyDescent="0.65">
      <c r="A52" s="50"/>
      <c r="B52" s="55" t="s">
        <v>19</v>
      </c>
      <c r="C52" s="50">
        <v>2</v>
      </c>
      <c r="D52" s="60">
        <v>240</v>
      </c>
      <c r="E52" s="50">
        <v>12</v>
      </c>
      <c r="F52" s="60">
        <f t="shared" si="3"/>
        <v>5760</v>
      </c>
      <c r="G52" s="51"/>
    </row>
    <row r="53" spans="1:7" s="4" customFormat="1" ht="18.75" customHeight="1" x14ac:dyDescent="0.65">
      <c r="A53" s="50"/>
      <c r="B53" s="55" t="s">
        <v>24</v>
      </c>
      <c r="C53" s="50">
        <v>2</v>
      </c>
      <c r="D53" s="60">
        <v>240</v>
      </c>
      <c r="E53" s="50">
        <v>12</v>
      </c>
      <c r="F53" s="60">
        <f t="shared" si="3"/>
        <v>5760</v>
      </c>
      <c r="G53" s="51"/>
    </row>
    <row r="54" spans="1:7" s="4" customFormat="1" ht="18.75" customHeight="1" x14ac:dyDescent="0.65">
      <c r="A54" s="50"/>
      <c r="B54" s="55" t="s">
        <v>25</v>
      </c>
      <c r="C54" s="50">
        <v>1</v>
      </c>
      <c r="D54" s="60">
        <v>240</v>
      </c>
      <c r="E54" s="50">
        <v>12</v>
      </c>
      <c r="F54" s="60">
        <f t="shared" si="3"/>
        <v>2880</v>
      </c>
      <c r="G54" s="51"/>
    </row>
    <row r="55" spans="1:7" ht="18.75" customHeight="1" x14ac:dyDescent="0.65">
      <c r="A55" s="50"/>
      <c r="B55" s="55" t="s">
        <v>26</v>
      </c>
      <c r="C55" s="50">
        <v>2</v>
      </c>
      <c r="D55" s="60">
        <v>240</v>
      </c>
      <c r="E55" s="50">
        <v>6</v>
      </c>
      <c r="F55" s="60">
        <f t="shared" si="3"/>
        <v>2880</v>
      </c>
      <c r="G55" s="51"/>
    </row>
    <row r="56" spans="1:7" ht="18.75" customHeight="1" x14ac:dyDescent="0.65">
      <c r="A56" s="50"/>
      <c r="B56" s="55" t="s">
        <v>29</v>
      </c>
      <c r="C56" s="50">
        <v>1</v>
      </c>
      <c r="D56" s="60">
        <v>240</v>
      </c>
      <c r="E56" s="50">
        <v>12</v>
      </c>
      <c r="F56" s="60">
        <f t="shared" si="3"/>
        <v>2880</v>
      </c>
      <c r="G56" s="51"/>
    </row>
    <row r="57" spans="1:7" ht="18.75" customHeight="1" x14ac:dyDescent="0.65">
      <c r="A57" s="50"/>
      <c r="B57" s="55" t="s">
        <v>49</v>
      </c>
      <c r="C57" s="50">
        <v>4</v>
      </c>
      <c r="D57" s="60">
        <v>240</v>
      </c>
      <c r="E57" s="50">
        <v>12</v>
      </c>
      <c r="F57" s="60">
        <f t="shared" si="3"/>
        <v>11520</v>
      </c>
      <c r="G57" s="51"/>
    </row>
    <row r="58" spans="1:7" ht="18.75" customHeight="1" x14ac:dyDescent="0.65">
      <c r="A58" s="50"/>
      <c r="B58" s="55" t="s">
        <v>50</v>
      </c>
      <c r="C58" s="50">
        <v>2</v>
      </c>
      <c r="D58" s="60">
        <v>240</v>
      </c>
      <c r="E58" s="50">
        <v>12</v>
      </c>
      <c r="F58" s="60">
        <f t="shared" si="3"/>
        <v>5760</v>
      </c>
      <c r="G58" s="51"/>
    </row>
    <row r="59" spans="1:7" ht="18.75" customHeight="1" x14ac:dyDescent="0.65">
      <c r="A59" s="50"/>
      <c r="B59" s="55" t="s">
        <v>51</v>
      </c>
      <c r="C59" s="50">
        <v>2</v>
      </c>
      <c r="D59" s="60">
        <v>240</v>
      </c>
      <c r="E59" s="50">
        <v>12</v>
      </c>
      <c r="F59" s="60">
        <f t="shared" si="3"/>
        <v>5760</v>
      </c>
      <c r="G59" s="51"/>
    </row>
    <row r="60" spans="1:7" ht="18.75" customHeight="1" x14ac:dyDescent="0.65">
      <c r="A60" s="50"/>
      <c r="B60" s="55" t="s">
        <v>52</v>
      </c>
      <c r="C60" s="50">
        <v>3</v>
      </c>
      <c r="D60" s="60">
        <v>240</v>
      </c>
      <c r="E60" s="50">
        <v>12</v>
      </c>
      <c r="F60" s="60">
        <f t="shared" si="3"/>
        <v>8640</v>
      </c>
      <c r="G60" s="51"/>
    </row>
    <row r="61" spans="1:7" ht="18.75" customHeight="1" x14ac:dyDescent="0.65">
      <c r="A61" s="50"/>
      <c r="B61" s="55" t="s">
        <v>53</v>
      </c>
      <c r="C61" s="50">
        <v>3</v>
      </c>
      <c r="D61" s="60">
        <v>240</v>
      </c>
      <c r="E61" s="50">
        <v>12</v>
      </c>
      <c r="F61" s="60">
        <f t="shared" si="3"/>
        <v>8640</v>
      </c>
      <c r="G61" s="51"/>
    </row>
    <row r="62" spans="1:7" ht="18.75" customHeight="1" x14ac:dyDescent="0.65">
      <c r="A62" s="50"/>
      <c r="B62" s="55" t="s">
        <v>54</v>
      </c>
      <c r="C62" s="148">
        <v>4</v>
      </c>
      <c r="D62" s="149">
        <v>240</v>
      </c>
      <c r="E62" s="148">
        <v>12</v>
      </c>
      <c r="F62" s="60">
        <f t="shared" si="3"/>
        <v>11520</v>
      </c>
      <c r="G62" s="51"/>
    </row>
    <row r="63" spans="1:7" ht="18.75" customHeight="1" x14ac:dyDescent="0.65">
      <c r="A63" s="50"/>
      <c r="B63" s="55" t="s">
        <v>30</v>
      </c>
      <c r="C63" s="150">
        <v>4</v>
      </c>
      <c r="D63" s="151">
        <v>240</v>
      </c>
      <c r="E63" s="150">
        <v>13</v>
      </c>
      <c r="F63" s="152">
        <f t="shared" si="3"/>
        <v>12480</v>
      </c>
      <c r="G63" s="58"/>
    </row>
    <row r="64" spans="1:7" ht="18.75" customHeight="1" x14ac:dyDescent="0.65">
      <c r="A64" s="69"/>
      <c r="B64" s="70"/>
      <c r="C64" s="71">
        <f>SUM(C48:C63)</f>
        <v>38</v>
      </c>
      <c r="D64" s="72"/>
      <c r="E64" s="69"/>
      <c r="F64" s="72"/>
      <c r="G64" s="72"/>
    </row>
    <row r="65" spans="1:7" ht="18.75" customHeight="1" x14ac:dyDescent="0.65">
      <c r="A65" s="73">
        <v>4</v>
      </c>
      <c r="B65" s="74" t="s">
        <v>14</v>
      </c>
      <c r="C65" s="75"/>
      <c r="D65" s="76"/>
      <c r="E65" s="75"/>
      <c r="F65" s="77"/>
      <c r="G65" s="54">
        <f>SUM(F66:F80)</f>
        <v>246000</v>
      </c>
    </row>
    <row r="66" spans="1:7" ht="18.75" customHeight="1" x14ac:dyDescent="0.65">
      <c r="A66" s="50"/>
      <c r="B66" s="55" t="s">
        <v>17</v>
      </c>
      <c r="C66" s="50">
        <v>3</v>
      </c>
      <c r="D66" s="60">
        <v>600</v>
      </c>
      <c r="E66" s="50">
        <v>11</v>
      </c>
      <c r="F66" s="60">
        <f t="shared" ref="F66:F80" si="4">(C66*D66*E66)</f>
        <v>19800</v>
      </c>
      <c r="G66" s="51"/>
    </row>
    <row r="67" spans="1:7" ht="18.75" customHeight="1" x14ac:dyDescent="0.65">
      <c r="A67" s="50"/>
      <c r="B67" s="55" t="s">
        <v>23</v>
      </c>
      <c r="C67" s="50">
        <v>3</v>
      </c>
      <c r="D67" s="60">
        <v>600</v>
      </c>
      <c r="E67" s="50">
        <v>11</v>
      </c>
      <c r="F67" s="60">
        <f t="shared" si="4"/>
        <v>19800</v>
      </c>
      <c r="G67" s="51"/>
    </row>
    <row r="68" spans="1:7" ht="18.75" customHeight="1" x14ac:dyDescent="0.65">
      <c r="A68" s="50"/>
      <c r="B68" s="55" t="s">
        <v>18</v>
      </c>
      <c r="C68" s="50">
        <v>2</v>
      </c>
      <c r="D68" s="60">
        <v>600</v>
      </c>
      <c r="E68" s="50">
        <v>11</v>
      </c>
      <c r="F68" s="60">
        <f t="shared" si="4"/>
        <v>13200</v>
      </c>
      <c r="G68" s="51"/>
    </row>
    <row r="69" spans="1:7" ht="18.75" customHeight="1" x14ac:dyDescent="0.65">
      <c r="A69" s="50"/>
      <c r="B69" s="55" t="s">
        <v>19</v>
      </c>
      <c r="C69" s="50">
        <v>2</v>
      </c>
      <c r="D69" s="60">
        <v>600</v>
      </c>
      <c r="E69" s="50">
        <v>11</v>
      </c>
      <c r="F69" s="60">
        <f t="shared" si="4"/>
        <v>13200</v>
      </c>
      <c r="G69" s="51"/>
    </row>
    <row r="70" spans="1:7" ht="18.75" customHeight="1" x14ac:dyDescent="0.65">
      <c r="A70" s="50"/>
      <c r="B70" s="55" t="s">
        <v>24</v>
      </c>
      <c r="C70" s="50">
        <v>2</v>
      </c>
      <c r="D70" s="60">
        <v>600</v>
      </c>
      <c r="E70" s="50">
        <v>11</v>
      </c>
      <c r="F70" s="60">
        <f t="shared" si="4"/>
        <v>13200</v>
      </c>
      <c r="G70" s="51"/>
    </row>
    <row r="71" spans="1:7" ht="18.75" customHeight="1" x14ac:dyDescent="0.65">
      <c r="A71" s="50"/>
      <c r="B71" s="55" t="s">
        <v>25</v>
      </c>
      <c r="C71" s="50">
        <v>1</v>
      </c>
      <c r="D71" s="60">
        <v>600</v>
      </c>
      <c r="E71" s="50">
        <v>11</v>
      </c>
      <c r="F71" s="60">
        <f t="shared" si="4"/>
        <v>6600</v>
      </c>
      <c r="G71" s="51"/>
    </row>
    <row r="72" spans="1:7" ht="18.75" customHeight="1" x14ac:dyDescent="0.65">
      <c r="A72" s="50"/>
      <c r="B72" s="55" t="s">
        <v>26</v>
      </c>
      <c r="C72" s="50">
        <v>2</v>
      </c>
      <c r="D72" s="60">
        <v>600</v>
      </c>
      <c r="E72" s="50">
        <v>5</v>
      </c>
      <c r="F72" s="60">
        <f t="shared" si="4"/>
        <v>6000</v>
      </c>
      <c r="G72" s="51"/>
    </row>
    <row r="73" spans="1:7" ht="18.75" customHeight="1" x14ac:dyDescent="0.65">
      <c r="A73" s="50"/>
      <c r="B73" s="55" t="s">
        <v>29</v>
      </c>
      <c r="C73" s="50">
        <v>1</v>
      </c>
      <c r="D73" s="60">
        <v>600</v>
      </c>
      <c r="E73" s="50">
        <v>11</v>
      </c>
      <c r="F73" s="60">
        <f t="shared" si="4"/>
        <v>6600</v>
      </c>
      <c r="G73" s="51"/>
    </row>
    <row r="74" spans="1:7" ht="18.75" customHeight="1" x14ac:dyDescent="0.65">
      <c r="A74" s="50"/>
      <c r="B74" s="55" t="s">
        <v>49</v>
      </c>
      <c r="C74" s="50">
        <v>4</v>
      </c>
      <c r="D74" s="60">
        <v>600</v>
      </c>
      <c r="E74" s="50">
        <v>11</v>
      </c>
      <c r="F74" s="60">
        <f t="shared" si="4"/>
        <v>26400</v>
      </c>
      <c r="G74" s="51"/>
    </row>
    <row r="75" spans="1:7" ht="18.75" customHeight="1" x14ac:dyDescent="0.65">
      <c r="A75" s="50"/>
      <c r="B75" s="55" t="s">
        <v>50</v>
      </c>
      <c r="C75" s="50">
        <v>2</v>
      </c>
      <c r="D75" s="60">
        <v>600</v>
      </c>
      <c r="E75" s="50">
        <v>11</v>
      </c>
      <c r="F75" s="60">
        <f t="shared" si="4"/>
        <v>13200</v>
      </c>
      <c r="G75" s="51"/>
    </row>
    <row r="76" spans="1:7" ht="18.75" customHeight="1" x14ac:dyDescent="0.65">
      <c r="A76" s="50"/>
      <c r="B76" s="55" t="s">
        <v>51</v>
      </c>
      <c r="C76" s="50">
        <v>2</v>
      </c>
      <c r="D76" s="60">
        <v>600</v>
      </c>
      <c r="E76" s="50">
        <v>11</v>
      </c>
      <c r="F76" s="60">
        <f t="shared" si="4"/>
        <v>13200</v>
      </c>
      <c r="G76" s="51"/>
    </row>
    <row r="77" spans="1:7" ht="18.75" customHeight="1" x14ac:dyDescent="0.65">
      <c r="A77" s="50"/>
      <c r="B77" s="55" t="s">
        <v>52</v>
      </c>
      <c r="C77" s="50">
        <v>3</v>
      </c>
      <c r="D77" s="60">
        <v>600</v>
      </c>
      <c r="E77" s="50">
        <v>11</v>
      </c>
      <c r="F77" s="60">
        <f t="shared" si="4"/>
        <v>19800</v>
      </c>
      <c r="G77" s="51"/>
    </row>
    <row r="78" spans="1:7" ht="18.75" customHeight="1" x14ac:dyDescent="0.65">
      <c r="A78" s="50"/>
      <c r="B78" s="55" t="s">
        <v>53</v>
      </c>
      <c r="C78" s="50">
        <v>3</v>
      </c>
      <c r="D78" s="60">
        <v>600</v>
      </c>
      <c r="E78" s="50">
        <v>11</v>
      </c>
      <c r="F78" s="60">
        <f t="shared" si="4"/>
        <v>19800</v>
      </c>
      <c r="G78" s="51"/>
    </row>
    <row r="79" spans="1:7" ht="18.75" customHeight="1" x14ac:dyDescent="0.65">
      <c r="A79" s="50"/>
      <c r="B79" s="55" t="s">
        <v>54</v>
      </c>
      <c r="C79" s="50">
        <v>4</v>
      </c>
      <c r="D79" s="60">
        <v>600</v>
      </c>
      <c r="E79" s="50">
        <v>11</v>
      </c>
      <c r="F79" s="60">
        <f t="shared" si="4"/>
        <v>26400</v>
      </c>
      <c r="G79" s="51"/>
    </row>
    <row r="80" spans="1:7" ht="18.75" customHeight="1" x14ac:dyDescent="0.65">
      <c r="A80" s="50"/>
      <c r="B80" s="55" t="s">
        <v>30</v>
      </c>
      <c r="C80" s="153">
        <v>4</v>
      </c>
      <c r="D80" s="152">
        <v>600</v>
      </c>
      <c r="E80" s="153">
        <v>12</v>
      </c>
      <c r="F80" s="60">
        <f t="shared" si="4"/>
        <v>28800</v>
      </c>
      <c r="G80" s="58"/>
    </row>
    <row r="81" spans="1:7" ht="18.75" customHeight="1" x14ac:dyDescent="0.65">
      <c r="A81" s="50"/>
      <c r="B81" s="55"/>
      <c r="C81" s="59">
        <f>SUM(C66:C80)</f>
        <v>38</v>
      </c>
      <c r="D81" s="60"/>
      <c r="E81" s="50"/>
      <c r="F81" s="60"/>
      <c r="G81" s="51"/>
    </row>
    <row r="82" spans="1:7" ht="18.75" customHeight="1" x14ac:dyDescent="0.65">
      <c r="A82" s="78">
        <v>5</v>
      </c>
      <c r="B82" s="79" t="s">
        <v>31</v>
      </c>
      <c r="C82" s="80">
        <v>34</v>
      </c>
      <c r="D82" s="81">
        <v>2000</v>
      </c>
      <c r="E82" s="82"/>
      <c r="F82" s="81">
        <f>SUM(C82*D82)</f>
        <v>68000</v>
      </c>
      <c r="G82" s="83">
        <f>SUM(C82*D82)</f>
        <v>68000</v>
      </c>
    </row>
    <row r="83" spans="1:7" ht="18.75" customHeight="1" x14ac:dyDescent="0.65">
      <c r="A83" s="162">
        <v>6</v>
      </c>
      <c r="B83" s="84" t="s">
        <v>15</v>
      </c>
      <c r="C83" s="85"/>
      <c r="D83" s="67"/>
      <c r="E83" s="86"/>
      <c r="F83" s="67"/>
      <c r="G83" s="87">
        <f>SUM(F84:F88)</f>
        <v>429000</v>
      </c>
    </row>
    <row r="84" spans="1:7" s="7" customFormat="1" ht="18.75" customHeight="1" x14ac:dyDescent="0.25">
      <c r="A84" s="163"/>
      <c r="B84" s="88" t="s">
        <v>28</v>
      </c>
      <c r="C84" s="89">
        <v>9</v>
      </c>
      <c r="D84" s="90">
        <v>5000</v>
      </c>
      <c r="E84" s="89">
        <v>1</v>
      </c>
      <c r="F84" s="91">
        <f>SUM(C84*D84*E84)</f>
        <v>45000</v>
      </c>
      <c r="G84" s="91"/>
    </row>
    <row r="85" spans="1:7" s="7" customFormat="1" ht="18.75" customHeight="1" x14ac:dyDescent="0.25">
      <c r="A85" s="163"/>
      <c r="B85" s="88" t="s">
        <v>117</v>
      </c>
      <c r="C85" s="89">
        <v>1</v>
      </c>
      <c r="D85" s="90">
        <v>5000</v>
      </c>
      <c r="E85" s="89">
        <v>1</v>
      </c>
      <c r="F85" s="91">
        <f t="shared" ref="F85:F87" si="5">SUM(C85*D85*E85)</f>
        <v>5000</v>
      </c>
      <c r="G85" s="91"/>
    </row>
    <row r="86" spans="1:7" ht="18.75" customHeight="1" x14ac:dyDescent="0.6">
      <c r="A86" s="163"/>
      <c r="B86" s="88" t="s">
        <v>35</v>
      </c>
      <c r="C86" s="89">
        <v>9</v>
      </c>
      <c r="D86" s="90">
        <v>3500</v>
      </c>
      <c r="E86" s="89">
        <v>10</v>
      </c>
      <c r="F86" s="91">
        <f t="shared" si="5"/>
        <v>315000</v>
      </c>
      <c r="G86" s="92"/>
    </row>
    <row r="87" spans="1:7" ht="18.75" customHeight="1" x14ac:dyDescent="0.6">
      <c r="A87" s="163"/>
      <c r="B87" s="88" t="s">
        <v>118</v>
      </c>
      <c r="C87" s="89">
        <v>1</v>
      </c>
      <c r="D87" s="90">
        <v>3500</v>
      </c>
      <c r="E87" s="89">
        <v>4</v>
      </c>
      <c r="F87" s="91">
        <f t="shared" si="5"/>
        <v>14000</v>
      </c>
      <c r="G87" s="92"/>
    </row>
    <row r="88" spans="1:7" ht="18.75" customHeight="1" x14ac:dyDescent="0.6">
      <c r="A88" s="163"/>
      <c r="B88" s="88" t="s">
        <v>36</v>
      </c>
      <c r="C88" s="89">
        <v>10</v>
      </c>
      <c r="D88" s="90">
        <v>5000</v>
      </c>
      <c r="E88" s="89">
        <v>1</v>
      </c>
      <c r="F88" s="91">
        <f>SUM(C88*D88*E88)</f>
        <v>50000</v>
      </c>
      <c r="G88" s="92"/>
    </row>
    <row r="89" spans="1:7" ht="46.95" customHeight="1" x14ac:dyDescent="0.6">
      <c r="A89" s="80">
        <v>7</v>
      </c>
      <c r="B89" s="93" t="s">
        <v>119</v>
      </c>
      <c r="C89" s="80"/>
      <c r="D89" s="81"/>
      <c r="E89" s="80"/>
      <c r="F89" s="94">
        <v>40000</v>
      </c>
      <c r="G89" s="95">
        <v>40000</v>
      </c>
    </row>
    <row r="90" spans="1:7" ht="37.950000000000003" customHeight="1" x14ac:dyDescent="0.6">
      <c r="A90" s="96">
        <v>8</v>
      </c>
      <c r="B90" s="97" t="s">
        <v>120</v>
      </c>
      <c r="C90" s="98"/>
      <c r="D90" s="99"/>
      <c r="E90" s="98"/>
      <c r="F90" s="100">
        <v>35000</v>
      </c>
      <c r="G90" s="101">
        <v>35000</v>
      </c>
    </row>
    <row r="91" spans="1:7" ht="21.75" customHeight="1" x14ac:dyDescent="0.6">
      <c r="A91" s="162">
        <v>9</v>
      </c>
      <c r="B91" s="102" t="s">
        <v>11</v>
      </c>
      <c r="C91" s="85"/>
      <c r="D91" s="67"/>
      <c r="E91" s="85"/>
      <c r="F91" s="68"/>
      <c r="G91" s="103">
        <f>SUM(F92:F93)</f>
        <v>55000</v>
      </c>
    </row>
    <row r="92" spans="1:7" ht="23.25" customHeight="1" x14ac:dyDescent="0.6">
      <c r="A92" s="163"/>
      <c r="B92" s="104" t="s">
        <v>121</v>
      </c>
      <c r="C92" s="105"/>
      <c r="D92" s="76"/>
      <c r="E92" s="105"/>
      <c r="F92" s="77">
        <v>55000</v>
      </c>
      <c r="G92" s="77"/>
    </row>
    <row r="93" spans="1:7" ht="40.950000000000003" customHeight="1" x14ac:dyDescent="0.6">
      <c r="A93" s="164"/>
      <c r="B93" s="106"/>
      <c r="C93" s="80"/>
      <c r="D93" s="81"/>
      <c r="E93" s="80"/>
      <c r="F93" s="94"/>
      <c r="G93" s="107"/>
    </row>
    <row r="94" spans="1:7" s="7" customFormat="1" ht="18.75" customHeight="1" x14ac:dyDescent="0.25">
      <c r="A94" s="117">
        <v>13</v>
      </c>
      <c r="B94" s="118" t="s">
        <v>34</v>
      </c>
      <c r="C94" s="119"/>
      <c r="D94" s="120">
        <v>50000</v>
      </c>
      <c r="E94" s="119"/>
      <c r="F94" s="121"/>
      <c r="G94" s="122">
        <v>50000</v>
      </c>
    </row>
    <row r="95" spans="1:7" ht="18.75" customHeight="1" x14ac:dyDescent="0.65">
      <c r="A95" s="117">
        <v>14</v>
      </c>
      <c r="B95" s="118" t="s">
        <v>8</v>
      </c>
      <c r="C95" s="117"/>
      <c r="D95" s="123">
        <v>10000</v>
      </c>
      <c r="E95" s="117"/>
      <c r="F95" s="124"/>
      <c r="G95" s="125">
        <v>10000</v>
      </c>
    </row>
    <row r="96" spans="1:7" ht="27.75" customHeight="1" x14ac:dyDescent="0.65">
      <c r="A96" s="126"/>
      <c r="B96" s="126"/>
      <c r="C96" s="127"/>
      <c r="D96" s="128"/>
      <c r="E96" s="127"/>
      <c r="F96" s="129"/>
      <c r="G96" s="129"/>
    </row>
    <row r="97" spans="1:7" ht="27.75" customHeight="1" x14ac:dyDescent="0.65">
      <c r="A97" s="126"/>
      <c r="B97" s="126"/>
      <c r="C97" s="127"/>
      <c r="D97" s="128"/>
      <c r="E97" s="127"/>
      <c r="F97" s="129"/>
      <c r="G97" s="129"/>
    </row>
    <row r="98" spans="1:7" ht="27.75" customHeight="1" x14ac:dyDescent="0.65">
      <c r="A98" s="126"/>
      <c r="B98" s="126"/>
      <c r="C98" s="127"/>
      <c r="D98" s="128"/>
      <c r="E98" s="127"/>
      <c r="F98" s="129"/>
      <c r="G98" s="129"/>
    </row>
    <row r="99" spans="1:7" ht="27.75" customHeight="1" x14ac:dyDescent="0.65">
      <c r="A99" s="126"/>
      <c r="B99" s="126"/>
      <c r="C99" s="127"/>
      <c r="D99" s="128"/>
      <c r="E99" s="127"/>
      <c r="F99" s="129"/>
      <c r="G99" s="129"/>
    </row>
    <row r="100" spans="1:7" ht="27.75" customHeight="1" x14ac:dyDescent="0.65">
      <c r="A100" s="126"/>
      <c r="B100" s="126"/>
      <c r="C100" s="127"/>
      <c r="D100" s="128"/>
      <c r="E100" s="127"/>
      <c r="F100" s="129"/>
      <c r="G100" s="129"/>
    </row>
    <row r="101" spans="1:7" ht="27.75" customHeight="1" x14ac:dyDescent="0.65">
      <c r="A101" s="126"/>
      <c r="B101" s="126"/>
      <c r="C101" s="127"/>
      <c r="D101" s="128"/>
      <c r="E101" s="127"/>
      <c r="F101" s="129"/>
      <c r="G101" s="129"/>
    </row>
    <row r="102" spans="1:7" ht="27.75" customHeight="1" x14ac:dyDescent="0.65">
      <c r="A102" s="126"/>
      <c r="B102" s="126"/>
      <c r="C102" s="127"/>
      <c r="D102" s="128"/>
      <c r="E102" s="127"/>
      <c r="F102" s="129"/>
      <c r="G102" s="129"/>
    </row>
    <row r="103" spans="1:7" ht="27.75" customHeight="1" x14ac:dyDescent="0.65">
      <c r="A103" s="126"/>
      <c r="B103" s="126"/>
      <c r="C103" s="127"/>
      <c r="D103" s="128"/>
      <c r="E103" s="127"/>
      <c r="F103" s="129"/>
      <c r="G103" s="129"/>
    </row>
    <row r="104" spans="1:7" ht="27.75" customHeight="1" x14ac:dyDescent="0.65">
      <c r="A104" s="126"/>
      <c r="B104" s="126"/>
      <c r="C104" s="127"/>
      <c r="D104" s="128"/>
      <c r="E104" s="127"/>
      <c r="F104" s="129"/>
      <c r="G104" s="129"/>
    </row>
    <row r="105" spans="1:7" ht="27.75" customHeight="1" x14ac:dyDescent="0.65">
      <c r="A105" s="126"/>
      <c r="B105" s="126"/>
      <c r="C105" s="127"/>
      <c r="D105" s="128"/>
      <c r="E105" s="127"/>
      <c r="F105" s="129"/>
      <c r="G105" s="129"/>
    </row>
    <row r="106" spans="1:7" ht="27.75" customHeight="1" x14ac:dyDescent="0.65">
      <c r="A106" s="86">
        <v>10</v>
      </c>
      <c r="B106" s="108" t="s">
        <v>32</v>
      </c>
      <c r="C106" s="86">
        <v>121</v>
      </c>
      <c r="D106" s="109">
        <v>500</v>
      </c>
      <c r="E106" s="86"/>
      <c r="F106" s="110">
        <f>SUM(C106*D106)</f>
        <v>60500</v>
      </c>
      <c r="G106" s="155" t="s">
        <v>116</v>
      </c>
    </row>
    <row r="107" spans="1:7" ht="37.200000000000003" customHeight="1" x14ac:dyDescent="0.6">
      <c r="A107" s="158">
        <v>11</v>
      </c>
      <c r="B107" s="111" t="s">
        <v>12</v>
      </c>
      <c r="C107" s="112"/>
      <c r="D107" s="113"/>
      <c r="E107" s="112"/>
      <c r="F107" s="114"/>
      <c r="G107" s="156"/>
    </row>
    <row r="108" spans="1:7" ht="27.75" customHeight="1" x14ac:dyDescent="0.6">
      <c r="A108" s="159"/>
      <c r="B108" s="88" t="s">
        <v>20</v>
      </c>
      <c r="C108" s="89">
        <v>121</v>
      </c>
      <c r="D108" s="90">
        <v>900</v>
      </c>
      <c r="E108" s="89"/>
      <c r="F108" s="91">
        <f>SUM(C108*D108)</f>
        <v>108900</v>
      </c>
      <c r="G108" s="156"/>
    </row>
    <row r="109" spans="1:7" ht="27.75" customHeight="1" x14ac:dyDescent="0.6">
      <c r="A109" s="159"/>
      <c r="B109" s="88" t="s">
        <v>33</v>
      </c>
      <c r="C109" s="89">
        <v>34</v>
      </c>
      <c r="D109" s="90">
        <v>900</v>
      </c>
      <c r="E109" s="89"/>
      <c r="F109" s="91">
        <f>SUM(C109*D109)</f>
        <v>30600</v>
      </c>
      <c r="G109" s="156"/>
    </row>
    <row r="110" spans="1:7" ht="27.75" customHeight="1" x14ac:dyDescent="0.6">
      <c r="A110" s="159"/>
      <c r="B110" s="88" t="s">
        <v>21</v>
      </c>
      <c r="C110" s="89">
        <v>4</v>
      </c>
      <c r="D110" s="90">
        <v>900</v>
      </c>
      <c r="E110" s="89"/>
      <c r="F110" s="91">
        <f>SUM(C110*D110)</f>
        <v>3600</v>
      </c>
      <c r="G110" s="156"/>
    </row>
    <row r="111" spans="1:7" ht="27.75" customHeight="1" x14ac:dyDescent="0.6">
      <c r="A111" s="159"/>
      <c r="B111" s="88" t="s">
        <v>22</v>
      </c>
      <c r="C111" s="89">
        <v>4</v>
      </c>
      <c r="D111" s="90">
        <v>900</v>
      </c>
      <c r="E111" s="89"/>
      <c r="F111" s="91">
        <f>SUM(C111*D111)</f>
        <v>3600</v>
      </c>
      <c r="G111" s="156"/>
    </row>
    <row r="112" spans="1:7" ht="27.75" customHeight="1" x14ac:dyDescent="0.65">
      <c r="A112" s="160"/>
      <c r="B112" s="115"/>
      <c r="C112" s="71">
        <f>SUM(C108:C111)</f>
        <v>163</v>
      </c>
      <c r="D112" s="72"/>
      <c r="E112" s="69"/>
      <c r="F112" s="116"/>
      <c r="G112" s="156"/>
    </row>
    <row r="113" spans="1:7" ht="70.95" customHeight="1" x14ac:dyDescent="0.6">
      <c r="A113" s="105">
        <v>12</v>
      </c>
      <c r="B113" s="88" t="s">
        <v>115</v>
      </c>
      <c r="C113" s="89">
        <v>22</v>
      </c>
      <c r="D113" s="90">
        <v>280</v>
      </c>
      <c r="E113" s="89">
        <v>1</v>
      </c>
      <c r="F113" s="91">
        <f>SUM(C113*D113)</f>
        <v>6160</v>
      </c>
      <c r="G113" s="157"/>
    </row>
    <row r="114" spans="1:7" ht="27.75" customHeight="1" x14ac:dyDescent="0.6">
      <c r="B114" s="2" t="s">
        <v>133</v>
      </c>
      <c r="G114" s="5">
        <v>14410</v>
      </c>
    </row>
  </sheetData>
  <mergeCells count="7">
    <mergeCell ref="G106:G113"/>
    <mergeCell ref="A107:A112"/>
    <mergeCell ref="A1:G1"/>
    <mergeCell ref="A2:G2"/>
    <mergeCell ref="A3:G3"/>
    <mergeCell ref="A83:A88"/>
    <mergeCell ref="A91:A93"/>
  </mergeCells>
  <pageMargins left="0.70866141732283505" right="0.70866141732283505" top="0.10433070899999999" bottom="0.25" header="0.31496062992126" footer="0.31496062992126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903A-73F9-47D4-8296-8DBAB1C1E591}">
  <dimension ref="A1:F58"/>
  <sheetViews>
    <sheetView topLeftCell="A46" zoomScale="120" zoomScaleNormal="120" workbookViewId="0">
      <selection activeCell="F54" sqref="F54"/>
    </sheetView>
  </sheetViews>
  <sheetFormatPr defaultColWidth="9" defaultRowHeight="24" x14ac:dyDescent="0.65"/>
  <cols>
    <col min="1" max="1" width="7.09765625" style="10" customWidth="1"/>
    <col min="2" max="2" width="30.59765625" style="10" customWidth="1"/>
    <col min="3" max="5" width="11.5" style="10" customWidth="1"/>
    <col min="6" max="6" width="15.3984375" style="10" customWidth="1"/>
    <col min="7" max="16384" width="9" style="10"/>
  </cols>
  <sheetData>
    <row r="1" spans="1:6" x14ac:dyDescent="0.65">
      <c r="A1" s="12" t="s">
        <v>95</v>
      </c>
    </row>
    <row r="2" spans="1:6" s="11" customFormat="1" x14ac:dyDescent="0.65">
      <c r="A2" s="169" t="s">
        <v>0</v>
      </c>
      <c r="B2" s="169" t="s">
        <v>37</v>
      </c>
      <c r="C2" s="168" t="s">
        <v>2</v>
      </c>
      <c r="D2" s="168"/>
      <c r="E2" s="169" t="s">
        <v>5</v>
      </c>
      <c r="F2" s="169" t="s">
        <v>38</v>
      </c>
    </row>
    <row r="3" spans="1:6" s="11" customFormat="1" x14ac:dyDescent="0.65">
      <c r="A3" s="170"/>
      <c r="B3" s="170"/>
      <c r="C3" s="22" t="s">
        <v>56</v>
      </c>
      <c r="D3" s="22" t="s">
        <v>57</v>
      </c>
      <c r="E3" s="170"/>
      <c r="F3" s="170"/>
    </row>
    <row r="4" spans="1:6" x14ac:dyDescent="0.65">
      <c r="A4" s="13">
        <v>1</v>
      </c>
      <c r="B4" s="14" t="s">
        <v>39</v>
      </c>
      <c r="C4" s="13">
        <v>20</v>
      </c>
      <c r="D4" s="13" t="s">
        <v>58</v>
      </c>
      <c r="E4" s="13">
        <f>SUM(C4:D4)</f>
        <v>20</v>
      </c>
      <c r="F4" s="165" t="s">
        <v>40</v>
      </c>
    </row>
    <row r="5" spans="1:6" x14ac:dyDescent="0.65">
      <c r="A5" s="16">
        <v>2</v>
      </c>
      <c r="B5" s="17" t="s">
        <v>41</v>
      </c>
      <c r="C5" s="16">
        <v>15</v>
      </c>
      <c r="D5" s="16" t="s">
        <v>58</v>
      </c>
      <c r="E5" s="16">
        <f>SUM(C5:D5)</f>
        <v>15</v>
      </c>
      <c r="F5" s="166"/>
    </row>
    <row r="6" spans="1:6" x14ac:dyDescent="0.65">
      <c r="A6" s="19">
        <v>3</v>
      </c>
      <c r="B6" s="20" t="s">
        <v>42</v>
      </c>
      <c r="C6" s="19" t="s">
        <v>58</v>
      </c>
      <c r="D6" s="19">
        <v>2</v>
      </c>
      <c r="E6" s="19">
        <f>SUM(D6)</f>
        <v>2</v>
      </c>
      <c r="F6" s="167"/>
    </row>
    <row r="7" spans="1:6" x14ac:dyDescent="0.65">
      <c r="A7" s="24">
        <v>4</v>
      </c>
      <c r="B7" s="25" t="s">
        <v>43</v>
      </c>
      <c r="C7" s="24">
        <v>10</v>
      </c>
      <c r="D7" s="24" t="s">
        <v>58</v>
      </c>
      <c r="E7" s="24">
        <f t="shared" ref="E7:E12" si="0">SUM(C7:D7)</f>
        <v>10</v>
      </c>
      <c r="F7" s="24" t="s">
        <v>44</v>
      </c>
    </row>
    <row r="8" spans="1:6" x14ac:dyDescent="0.65">
      <c r="A8" s="19">
        <v>5</v>
      </c>
      <c r="B8" s="20" t="s">
        <v>43</v>
      </c>
      <c r="C8" s="19">
        <v>10</v>
      </c>
      <c r="D8" s="19" t="s">
        <v>58</v>
      </c>
      <c r="E8" s="19">
        <f t="shared" si="0"/>
        <v>10</v>
      </c>
      <c r="F8" s="19" t="s">
        <v>45</v>
      </c>
    </row>
    <row r="9" spans="1:6" x14ac:dyDescent="0.65">
      <c r="A9" s="13">
        <v>6</v>
      </c>
      <c r="B9" s="14" t="s">
        <v>46</v>
      </c>
      <c r="C9" s="13">
        <v>6</v>
      </c>
      <c r="D9" s="13" t="s">
        <v>58</v>
      </c>
      <c r="E9" s="13">
        <f t="shared" si="0"/>
        <v>6</v>
      </c>
      <c r="F9" s="165" t="s">
        <v>48</v>
      </c>
    </row>
    <row r="10" spans="1:6" x14ac:dyDescent="0.65">
      <c r="A10" s="16">
        <v>7</v>
      </c>
      <c r="B10" s="17" t="s">
        <v>47</v>
      </c>
      <c r="C10" s="16">
        <v>3</v>
      </c>
      <c r="D10" s="16" t="s">
        <v>58</v>
      </c>
      <c r="E10" s="16">
        <f t="shared" si="0"/>
        <v>3</v>
      </c>
      <c r="F10" s="166"/>
    </row>
    <row r="11" spans="1:6" x14ac:dyDescent="0.65">
      <c r="A11" s="19">
        <v>8</v>
      </c>
      <c r="B11" s="20" t="s">
        <v>59</v>
      </c>
      <c r="C11" s="19">
        <v>1</v>
      </c>
      <c r="D11" s="19" t="s">
        <v>58</v>
      </c>
      <c r="E11" s="19">
        <f t="shared" si="0"/>
        <v>1</v>
      </c>
      <c r="F11" s="167"/>
    </row>
    <row r="12" spans="1:6" x14ac:dyDescent="0.65">
      <c r="A12" s="13">
        <v>9</v>
      </c>
      <c r="B12" s="14" t="s">
        <v>60</v>
      </c>
      <c r="C12" s="13">
        <v>8</v>
      </c>
      <c r="D12" s="13" t="s">
        <v>58</v>
      </c>
      <c r="E12" s="13">
        <f t="shared" si="0"/>
        <v>8</v>
      </c>
      <c r="F12" s="165" t="s">
        <v>62</v>
      </c>
    </row>
    <row r="13" spans="1:6" x14ac:dyDescent="0.65">
      <c r="A13" s="19">
        <v>10</v>
      </c>
      <c r="B13" s="20" t="s">
        <v>61</v>
      </c>
      <c r="C13" s="19" t="s">
        <v>58</v>
      </c>
      <c r="D13" s="19">
        <v>2</v>
      </c>
      <c r="E13" s="19">
        <v>2</v>
      </c>
      <c r="F13" s="167"/>
    </row>
    <row r="14" spans="1:6" x14ac:dyDescent="0.65">
      <c r="A14" s="15">
        <v>11</v>
      </c>
      <c r="B14" s="26" t="s">
        <v>63</v>
      </c>
      <c r="C14" s="15">
        <v>5</v>
      </c>
      <c r="D14" s="15" t="s">
        <v>58</v>
      </c>
      <c r="E14" s="15">
        <f>SUM(C14:D14)</f>
        <v>5</v>
      </c>
      <c r="F14" s="165" t="s">
        <v>66</v>
      </c>
    </row>
    <row r="15" spans="1:6" x14ac:dyDescent="0.65">
      <c r="A15" s="18">
        <v>12</v>
      </c>
      <c r="B15" s="27" t="s">
        <v>64</v>
      </c>
      <c r="C15" s="18" t="s">
        <v>58</v>
      </c>
      <c r="D15" s="18">
        <v>3</v>
      </c>
      <c r="E15" s="18">
        <f>SUM(D15)</f>
        <v>3</v>
      </c>
      <c r="F15" s="166"/>
    </row>
    <row r="16" spans="1:6" x14ac:dyDescent="0.65">
      <c r="A16" s="21">
        <v>13</v>
      </c>
      <c r="B16" s="28" t="s">
        <v>65</v>
      </c>
      <c r="C16" s="21" t="s">
        <v>58</v>
      </c>
      <c r="D16" s="21">
        <v>2</v>
      </c>
      <c r="E16" s="21">
        <f>SUM(D16)</f>
        <v>2</v>
      </c>
      <c r="F16" s="167"/>
    </row>
    <row r="17" spans="1:6" x14ac:dyDescent="0.65">
      <c r="A17" s="13">
        <v>14</v>
      </c>
      <c r="B17" s="14" t="s">
        <v>67</v>
      </c>
      <c r="C17" s="13">
        <v>7</v>
      </c>
      <c r="D17" s="13" t="s">
        <v>58</v>
      </c>
      <c r="E17" s="13">
        <f>SUM(C17:D17)</f>
        <v>7</v>
      </c>
      <c r="F17" s="165" t="s">
        <v>70</v>
      </c>
    </row>
    <row r="18" spans="1:6" x14ac:dyDescent="0.65">
      <c r="A18" s="16">
        <v>15</v>
      </c>
      <c r="B18" s="17" t="s">
        <v>68</v>
      </c>
      <c r="C18" s="16" t="s">
        <v>58</v>
      </c>
      <c r="D18" s="16">
        <v>2</v>
      </c>
      <c r="E18" s="16">
        <f>SUM(D18)</f>
        <v>2</v>
      </c>
      <c r="F18" s="166"/>
    </row>
    <row r="19" spans="1:6" x14ac:dyDescent="0.65">
      <c r="A19" s="19">
        <v>16</v>
      </c>
      <c r="B19" s="20" t="s">
        <v>114</v>
      </c>
      <c r="C19" s="19" t="s">
        <v>58</v>
      </c>
      <c r="D19" s="19">
        <v>1</v>
      </c>
      <c r="E19" s="19">
        <f>SUM(D19)</f>
        <v>1</v>
      </c>
      <c r="F19" s="167"/>
    </row>
    <row r="20" spans="1:6" x14ac:dyDescent="0.65">
      <c r="A20" s="24">
        <v>17</v>
      </c>
      <c r="B20" s="25" t="s">
        <v>71</v>
      </c>
      <c r="C20" s="24">
        <v>10</v>
      </c>
      <c r="D20" s="24" t="s">
        <v>58</v>
      </c>
      <c r="E20" s="24">
        <f>SUM(C20:D20)</f>
        <v>10</v>
      </c>
      <c r="F20" s="24" t="s">
        <v>72</v>
      </c>
    </row>
    <row r="21" spans="1:6" x14ac:dyDescent="0.65">
      <c r="A21" s="13">
        <v>18</v>
      </c>
      <c r="B21" s="14" t="s">
        <v>71</v>
      </c>
      <c r="C21" s="13">
        <v>2</v>
      </c>
      <c r="D21" s="13" t="s">
        <v>58</v>
      </c>
      <c r="E21" s="13">
        <f>SUM(C21:D21)</f>
        <v>2</v>
      </c>
      <c r="F21" s="165" t="s">
        <v>74</v>
      </c>
    </row>
    <row r="22" spans="1:6" x14ac:dyDescent="0.65">
      <c r="A22" s="19">
        <v>19</v>
      </c>
      <c r="B22" s="20" t="s">
        <v>73</v>
      </c>
      <c r="C22" s="19">
        <v>8</v>
      </c>
      <c r="D22" s="19" t="s">
        <v>58</v>
      </c>
      <c r="E22" s="19">
        <f>SUM(C22:D22)</f>
        <v>8</v>
      </c>
      <c r="F22" s="167"/>
    </row>
    <row r="23" spans="1:6" x14ac:dyDescent="0.65">
      <c r="A23" s="24">
        <v>20</v>
      </c>
      <c r="B23" s="25" t="s">
        <v>75</v>
      </c>
      <c r="C23" s="24">
        <v>10</v>
      </c>
      <c r="D23" s="24" t="s">
        <v>58</v>
      </c>
      <c r="E23" s="24">
        <f>SUM(C23:D23)</f>
        <v>10</v>
      </c>
      <c r="F23" s="24" t="s">
        <v>76</v>
      </c>
    </row>
    <row r="24" spans="1:6" x14ac:dyDescent="0.65">
      <c r="A24" s="13">
        <v>21</v>
      </c>
      <c r="B24" s="14" t="s">
        <v>77</v>
      </c>
      <c r="C24" s="13">
        <v>2</v>
      </c>
      <c r="D24" s="13" t="s">
        <v>58</v>
      </c>
      <c r="E24" s="13">
        <f>SUM(C24:D24)</f>
        <v>2</v>
      </c>
      <c r="F24" s="165" t="s">
        <v>81</v>
      </c>
    </row>
    <row r="25" spans="1:6" x14ac:dyDescent="0.65">
      <c r="A25" s="16">
        <v>22</v>
      </c>
      <c r="B25" s="17" t="s">
        <v>78</v>
      </c>
      <c r="C25" s="16" t="s">
        <v>58</v>
      </c>
      <c r="D25" s="16">
        <v>1</v>
      </c>
      <c r="E25" s="16">
        <f t="shared" ref="E25:E37" si="1">SUM(C25:D25)</f>
        <v>1</v>
      </c>
      <c r="F25" s="166"/>
    </row>
    <row r="26" spans="1:6" x14ac:dyDescent="0.65">
      <c r="A26" s="16">
        <v>23</v>
      </c>
      <c r="B26" s="17" t="s">
        <v>79</v>
      </c>
      <c r="C26" s="16">
        <v>4</v>
      </c>
      <c r="D26" s="16" t="s">
        <v>58</v>
      </c>
      <c r="E26" s="16">
        <f t="shared" si="1"/>
        <v>4</v>
      </c>
      <c r="F26" s="166"/>
    </row>
    <row r="27" spans="1:6" x14ac:dyDescent="0.65">
      <c r="A27" s="19">
        <v>24</v>
      </c>
      <c r="B27" s="20" t="s">
        <v>80</v>
      </c>
      <c r="C27" s="19" t="s">
        <v>58</v>
      </c>
      <c r="D27" s="19">
        <v>2</v>
      </c>
      <c r="E27" s="19">
        <f t="shared" si="1"/>
        <v>2</v>
      </c>
      <c r="F27" s="167"/>
    </row>
    <row r="28" spans="1:6" x14ac:dyDescent="0.65">
      <c r="A28" s="13">
        <v>25</v>
      </c>
      <c r="B28" s="14" t="s">
        <v>82</v>
      </c>
      <c r="C28" s="13" t="s">
        <v>58</v>
      </c>
      <c r="D28" s="13">
        <v>4</v>
      </c>
      <c r="E28" s="13">
        <f t="shared" si="1"/>
        <v>4</v>
      </c>
      <c r="F28" s="165" t="s">
        <v>86</v>
      </c>
    </row>
    <row r="29" spans="1:6" x14ac:dyDescent="0.65">
      <c r="A29" s="16">
        <v>26</v>
      </c>
      <c r="B29" s="17" t="s">
        <v>83</v>
      </c>
      <c r="C29" s="16" t="s">
        <v>58</v>
      </c>
      <c r="D29" s="16">
        <v>4</v>
      </c>
      <c r="E29" s="16">
        <f t="shared" si="1"/>
        <v>4</v>
      </c>
      <c r="F29" s="166"/>
    </row>
    <row r="30" spans="1:6" x14ac:dyDescent="0.65">
      <c r="A30" s="16">
        <v>27</v>
      </c>
      <c r="B30" s="17" t="s">
        <v>84</v>
      </c>
      <c r="C30" s="16" t="s">
        <v>58</v>
      </c>
      <c r="D30" s="16">
        <v>2</v>
      </c>
      <c r="E30" s="16">
        <f t="shared" si="1"/>
        <v>2</v>
      </c>
      <c r="F30" s="166"/>
    </row>
    <row r="31" spans="1:6" x14ac:dyDescent="0.65">
      <c r="A31" s="13">
        <v>29</v>
      </c>
      <c r="B31" s="14" t="s">
        <v>87</v>
      </c>
      <c r="C31" s="13" t="s">
        <v>58</v>
      </c>
      <c r="D31" s="13">
        <v>3</v>
      </c>
      <c r="E31" s="13">
        <f t="shared" si="1"/>
        <v>3</v>
      </c>
      <c r="F31" s="165" t="s">
        <v>86</v>
      </c>
    </row>
    <row r="32" spans="1:6" x14ac:dyDescent="0.65">
      <c r="A32" s="16">
        <v>30</v>
      </c>
      <c r="B32" s="17" t="s">
        <v>88</v>
      </c>
      <c r="C32" s="16" t="s">
        <v>58</v>
      </c>
      <c r="D32" s="16">
        <v>1</v>
      </c>
      <c r="E32" s="16">
        <f t="shared" si="1"/>
        <v>1</v>
      </c>
      <c r="F32" s="166"/>
    </row>
    <row r="33" spans="1:6" x14ac:dyDescent="0.65">
      <c r="A33" s="16">
        <v>31</v>
      </c>
      <c r="B33" s="17" t="s">
        <v>89</v>
      </c>
      <c r="C33" s="16" t="s">
        <v>58</v>
      </c>
      <c r="D33" s="16">
        <v>1</v>
      </c>
      <c r="E33" s="16">
        <f t="shared" si="1"/>
        <v>1</v>
      </c>
      <c r="F33" s="166"/>
    </row>
    <row r="34" spans="1:6" x14ac:dyDescent="0.65">
      <c r="A34" s="16">
        <v>32</v>
      </c>
      <c r="B34" s="17" t="s">
        <v>90</v>
      </c>
      <c r="C34" s="16" t="s">
        <v>58</v>
      </c>
      <c r="D34" s="16">
        <v>2</v>
      </c>
      <c r="E34" s="16">
        <f t="shared" si="1"/>
        <v>2</v>
      </c>
      <c r="F34" s="166"/>
    </row>
    <row r="35" spans="1:6" x14ac:dyDescent="0.65">
      <c r="A35" s="19">
        <v>33</v>
      </c>
      <c r="B35" s="20" t="s">
        <v>91</v>
      </c>
      <c r="C35" s="19" t="s">
        <v>58</v>
      </c>
      <c r="D35" s="19">
        <v>2</v>
      </c>
      <c r="E35" s="19">
        <f t="shared" si="1"/>
        <v>2</v>
      </c>
      <c r="F35" s="167"/>
    </row>
    <row r="36" spans="1:6" x14ac:dyDescent="0.65">
      <c r="A36" s="13">
        <v>34</v>
      </c>
      <c r="B36" s="14" t="s">
        <v>92</v>
      </c>
      <c r="C36" s="13" t="s">
        <v>58</v>
      </c>
      <c r="D36" s="13">
        <v>2</v>
      </c>
      <c r="E36" s="13">
        <f t="shared" si="1"/>
        <v>2</v>
      </c>
      <c r="F36" s="165" t="s">
        <v>93</v>
      </c>
    </row>
    <row r="37" spans="1:6" x14ac:dyDescent="0.65">
      <c r="A37" s="19">
        <v>35</v>
      </c>
      <c r="B37" s="20" t="s">
        <v>85</v>
      </c>
      <c r="C37" s="19" t="s">
        <v>58</v>
      </c>
      <c r="D37" s="19">
        <v>2</v>
      </c>
      <c r="E37" s="19">
        <f t="shared" si="1"/>
        <v>2</v>
      </c>
      <c r="F37" s="167"/>
    </row>
    <row r="38" spans="1:6" x14ac:dyDescent="0.65">
      <c r="B38" s="29" t="s">
        <v>94</v>
      </c>
      <c r="C38" s="30">
        <f>SUM(C4:C37)</f>
        <v>121</v>
      </c>
      <c r="D38" s="30">
        <f>SUM(D4:D37)</f>
        <v>38</v>
      </c>
      <c r="E38" s="30">
        <f>SUM(E4:E37)</f>
        <v>159</v>
      </c>
    </row>
    <row r="39" spans="1:6" x14ac:dyDescent="0.65">
      <c r="B39" s="29"/>
      <c r="C39" s="11"/>
      <c r="D39" s="11"/>
      <c r="E39" s="11"/>
    </row>
    <row r="40" spans="1:6" x14ac:dyDescent="0.65">
      <c r="B40" s="174" t="s">
        <v>100</v>
      </c>
      <c r="C40" s="174"/>
      <c r="D40" s="174"/>
      <c r="E40" s="174"/>
      <c r="F40" s="174"/>
    </row>
    <row r="41" spans="1:6" ht="15" customHeight="1" x14ac:dyDescent="0.65"/>
    <row r="42" spans="1:6" x14ac:dyDescent="0.65">
      <c r="B42" s="23" t="s">
        <v>98</v>
      </c>
      <c r="C42" s="23" t="s">
        <v>96</v>
      </c>
      <c r="D42" s="23" t="s">
        <v>3</v>
      </c>
      <c r="E42" s="23" t="s">
        <v>4</v>
      </c>
      <c r="F42" s="23" t="s">
        <v>5</v>
      </c>
    </row>
    <row r="43" spans="1:6" x14ac:dyDescent="0.65">
      <c r="B43" s="25" t="s">
        <v>97</v>
      </c>
      <c r="C43" s="33">
        <v>11</v>
      </c>
      <c r="D43" s="34">
        <v>5000</v>
      </c>
      <c r="E43" s="33">
        <v>1</v>
      </c>
      <c r="F43" s="34">
        <f>SUM(C43*D43*E43)</f>
        <v>55000</v>
      </c>
    </row>
    <row r="44" spans="1:6" x14ac:dyDescent="0.65">
      <c r="B44" s="25" t="s">
        <v>102</v>
      </c>
      <c r="C44" s="33">
        <v>1</v>
      </c>
      <c r="D44" s="34">
        <v>5000</v>
      </c>
      <c r="E44" s="33">
        <v>1</v>
      </c>
      <c r="F44" s="34">
        <f>SUM(C44*D44*E44)</f>
        <v>5000</v>
      </c>
    </row>
    <row r="45" spans="1:6" x14ac:dyDescent="0.65">
      <c r="B45" s="25" t="s">
        <v>104</v>
      </c>
      <c r="C45" s="33">
        <v>11</v>
      </c>
      <c r="D45" s="34">
        <v>3500</v>
      </c>
      <c r="E45" s="33">
        <v>10</v>
      </c>
      <c r="F45" s="34">
        <f t="shared" ref="F45:F47" si="2">SUM(C45*D45*E45)</f>
        <v>385000</v>
      </c>
    </row>
    <row r="46" spans="1:6" x14ac:dyDescent="0.65">
      <c r="B46" s="25" t="s">
        <v>103</v>
      </c>
      <c r="C46" s="33">
        <v>1</v>
      </c>
      <c r="D46" s="34">
        <v>3500</v>
      </c>
      <c r="E46" s="33">
        <v>4</v>
      </c>
      <c r="F46" s="34">
        <f t="shared" si="2"/>
        <v>14000</v>
      </c>
    </row>
    <row r="47" spans="1:6" x14ac:dyDescent="0.65">
      <c r="B47" s="25" t="s">
        <v>105</v>
      </c>
      <c r="C47" s="33">
        <v>12</v>
      </c>
      <c r="D47" s="34">
        <v>5000</v>
      </c>
      <c r="E47" s="33">
        <v>1</v>
      </c>
      <c r="F47" s="34">
        <f t="shared" si="2"/>
        <v>60000</v>
      </c>
    </row>
    <row r="48" spans="1:6" x14ac:dyDescent="0.65">
      <c r="B48" s="171" t="s">
        <v>99</v>
      </c>
      <c r="C48" s="172"/>
      <c r="D48" s="172"/>
      <c r="E48" s="173"/>
      <c r="F48" s="35">
        <f>SUM(F43:F47)</f>
        <v>519000</v>
      </c>
    </row>
    <row r="49" spans="2:6" x14ac:dyDescent="0.65">
      <c r="C49" s="32"/>
      <c r="D49" s="31"/>
      <c r="E49" s="32"/>
      <c r="F49" s="31"/>
    </row>
    <row r="50" spans="2:6" x14ac:dyDescent="0.65">
      <c r="B50" s="10" t="s">
        <v>106</v>
      </c>
      <c r="C50" s="32"/>
      <c r="D50" s="31"/>
      <c r="E50" s="32">
        <v>519000</v>
      </c>
      <c r="F50" s="31" t="s">
        <v>107</v>
      </c>
    </row>
    <row r="51" spans="2:6" x14ac:dyDescent="0.65">
      <c r="B51" s="10" t="s">
        <v>109</v>
      </c>
      <c r="C51" s="32"/>
      <c r="D51" s="31"/>
      <c r="E51" s="32">
        <v>482360</v>
      </c>
      <c r="F51" s="31" t="s">
        <v>107</v>
      </c>
    </row>
    <row r="52" spans="2:6" ht="24.6" thickBot="1" x14ac:dyDescent="0.7">
      <c r="C52" s="32"/>
      <c r="D52" s="32" t="s">
        <v>108</v>
      </c>
      <c r="E52" s="40">
        <f>SUM(E50-E51)</f>
        <v>36640</v>
      </c>
      <c r="F52" s="31" t="s">
        <v>107</v>
      </c>
    </row>
    <row r="53" spans="2:6" ht="24.6" thickTop="1" x14ac:dyDescent="0.65">
      <c r="C53" s="32"/>
      <c r="D53" s="31"/>
      <c r="E53" s="32"/>
      <c r="F53" s="31"/>
    </row>
    <row r="54" spans="2:6" x14ac:dyDescent="0.65">
      <c r="B54" s="10" t="s">
        <v>111</v>
      </c>
      <c r="C54" s="37">
        <v>2215530</v>
      </c>
      <c r="D54" s="31"/>
      <c r="E54" s="32"/>
      <c r="F54" s="31"/>
    </row>
    <row r="55" spans="2:6" x14ac:dyDescent="0.65">
      <c r="B55" s="10" t="s">
        <v>112</v>
      </c>
      <c r="C55" s="38">
        <v>889481</v>
      </c>
      <c r="D55" s="31"/>
      <c r="E55" s="32"/>
      <c r="F55" s="31"/>
    </row>
    <row r="56" spans="2:6" ht="24.6" thickBot="1" x14ac:dyDescent="0.7">
      <c r="B56" s="10" t="s">
        <v>113</v>
      </c>
      <c r="C56" s="39">
        <f>SUM(C54-C55)</f>
        <v>1326049</v>
      </c>
      <c r="D56" s="31"/>
      <c r="E56" s="32"/>
      <c r="F56" s="31"/>
    </row>
    <row r="57" spans="2:6" ht="24.6" thickTop="1" x14ac:dyDescent="0.65">
      <c r="C57" s="32"/>
      <c r="D57" s="31"/>
      <c r="E57" s="32"/>
      <c r="F57" s="31"/>
    </row>
    <row r="58" spans="2:6" x14ac:dyDescent="0.65">
      <c r="C58" s="31"/>
      <c r="D58" s="31"/>
      <c r="E58" s="31"/>
      <c r="F58" s="31"/>
    </row>
  </sheetData>
  <mergeCells count="17">
    <mergeCell ref="F28:F30"/>
    <mergeCell ref="F31:F35"/>
    <mergeCell ref="F36:F37"/>
    <mergeCell ref="B48:E48"/>
    <mergeCell ref="B40:F40"/>
    <mergeCell ref="F12:F13"/>
    <mergeCell ref="F14:F16"/>
    <mergeCell ref="F17:F19"/>
    <mergeCell ref="F21:F22"/>
    <mergeCell ref="F24:F27"/>
    <mergeCell ref="F9:F11"/>
    <mergeCell ref="C2:D2"/>
    <mergeCell ref="E2:E3"/>
    <mergeCell ref="A2:A3"/>
    <mergeCell ref="B2:B3"/>
    <mergeCell ref="F2:F3"/>
    <mergeCell ref="F4:F6"/>
  </mergeCells>
  <pageMargins left="0.7" right="0.7" top="0.5" bottom="0.25" header="0.3" footer="0.3"/>
  <pageSetup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5E2F-A857-400A-AF16-9AB30C3B38BD}">
  <dimension ref="A1:F46"/>
  <sheetViews>
    <sheetView topLeftCell="A55" zoomScale="130" zoomScaleNormal="130" workbookViewId="0">
      <selection sqref="A1:G66"/>
    </sheetView>
  </sheetViews>
  <sheetFormatPr defaultColWidth="9" defaultRowHeight="24" x14ac:dyDescent="0.65"/>
  <cols>
    <col min="1" max="1" width="7.09765625" style="10" customWidth="1"/>
    <col min="2" max="2" width="30.59765625" style="10" customWidth="1"/>
    <col min="3" max="5" width="11.5" style="10" customWidth="1"/>
    <col min="6" max="6" width="15.3984375" style="10" customWidth="1"/>
    <col min="7" max="16384" width="9" style="10"/>
  </cols>
  <sheetData>
    <row r="1" spans="1:6" x14ac:dyDescent="0.65">
      <c r="A1" s="12" t="s">
        <v>95</v>
      </c>
    </row>
    <row r="2" spans="1:6" s="11" customFormat="1" x14ac:dyDescent="0.65">
      <c r="A2" s="169" t="s">
        <v>0</v>
      </c>
      <c r="B2" s="169" t="s">
        <v>37</v>
      </c>
      <c r="C2" s="168" t="s">
        <v>2</v>
      </c>
      <c r="D2" s="168"/>
      <c r="E2" s="169" t="s">
        <v>5</v>
      </c>
      <c r="F2" s="169" t="s">
        <v>38</v>
      </c>
    </row>
    <row r="3" spans="1:6" s="11" customFormat="1" x14ac:dyDescent="0.65">
      <c r="A3" s="170"/>
      <c r="B3" s="170"/>
      <c r="C3" s="22" t="s">
        <v>56</v>
      </c>
      <c r="D3" s="22" t="s">
        <v>57</v>
      </c>
      <c r="E3" s="170"/>
      <c r="F3" s="170"/>
    </row>
    <row r="4" spans="1:6" x14ac:dyDescent="0.65">
      <c r="A4" s="13">
        <v>1</v>
      </c>
      <c r="B4" s="14" t="s">
        <v>39</v>
      </c>
      <c r="C4" s="13">
        <v>20</v>
      </c>
      <c r="D4" s="13" t="s">
        <v>58</v>
      </c>
      <c r="E4" s="13">
        <f>SUM(C4:D4)</f>
        <v>20</v>
      </c>
      <c r="F4" s="165" t="s">
        <v>40</v>
      </c>
    </row>
    <row r="5" spans="1:6" x14ac:dyDescent="0.65">
      <c r="A5" s="16">
        <v>2</v>
      </c>
      <c r="B5" s="17" t="s">
        <v>41</v>
      </c>
      <c r="C5" s="16">
        <v>15</v>
      </c>
      <c r="D5" s="16" t="s">
        <v>58</v>
      </c>
      <c r="E5" s="16">
        <f>SUM(C5:D5)</f>
        <v>15</v>
      </c>
      <c r="F5" s="166"/>
    </row>
    <row r="6" spans="1:6" x14ac:dyDescent="0.65">
      <c r="A6" s="19">
        <v>3</v>
      </c>
      <c r="B6" s="20" t="s">
        <v>42</v>
      </c>
      <c r="C6" s="19" t="s">
        <v>58</v>
      </c>
      <c r="D6" s="19">
        <v>2</v>
      </c>
      <c r="E6" s="19">
        <f>SUM(D6)</f>
        <v>2</v>
      </c>
      <c r="F6" s="167"/>
    </row>
    <row r="7" spans="1:6" x14ac:dyDescent="0.65">
      <c r="A7" s="24">
        <v>4</v>
      </c>
      <c r="B7" s="25" t="s">
        <v>43</v>
      </c>
      <c r="C7" s="24">
        <v>10</v>
      </c>
      <c r="D7" s="24" t="s">
        <v>58</v>
      </c>
      <c r="E7" s="24">
        <f t="shared" ref="E7:E13" si="0">SUM(C7:D7)</f>
        <v>10</v>
      </c>
      <c r="F7" s="24" t="s">
        <v>44</v>
      </c>
    </row>
    <row r="8" spans="1:6" x14ac:dyDescent="0.65">
      <c r="A8" s="19">
        <v>5</v>
      </c>
      <c r="B8" s="20" t="s">
        <v>43</v>
      </c>
      <c r="C8" s="19">
        <v>10</v>
      </c>
      <c r="D8" s="19" t="s">
        <v>58</v>
      </c>
      <c r="E8" s="19">
        <f t="shared" si="0"/>
        <v>10</v>
      </c>
      <c r="F8" s="19" t="s">
        <v>45</v>
      </c>
    </row>
    <row r="9" spans="1:6" x14ac:dyDescent="0.65">
      <c r="A9" s="13">
        <v>6</v>
      </c>
      <c r="B9" s="14" t="s">
        <v>46</v>
      </c>
      <c r="C9" s="13">
        <v>6</v>
      </c>
      <c r="D9" s="13" t="s">
        <v>58</v>
      </c>
      <c r="E9" s="13">
        <f t="shared" si="0"/>
        <v>6</v>
      </c>
      <c r="F9" s="165" t="s">
        <v>48</v>
      </c>
    </row>
    <row r="10" spans="1:6" x14ac:dyDescent="0.65">
      <c r="A10" s="16">
        <v>7</v>
      </c>
      <c r="B10" s="17" t="s">
        <v>47</v>
      </c>
      <c r="C10" s="16">
        <v>3</v>
      </c>
      <c r="D10" s="16" t="s">
        <v>58</v>
      </c>
      <c r="E10" s="16">
        <f t="shared" si="0"/>
        <v>3</v>
      </c>
      <c r="F10" s="166"/>
    </row>
    <row r="11" spans="1:6" x14ac:dyDescent="0.65">
      <c r="A11" s="19">
        <v>8</v>
      </c>
      <c r="B11" s="20" t="s">
        <v>59</v>
      </c>
      <c r="C11" s="19">
        <v>1</v>
      </c>
      <c r="D11" s="19" t="s">
        <v>58</v>
      </c>
      <c r="E11" s="19">
        <f t="shared" si="0"/>
        <v>1</v>
      </c>
      <c r="F11" s="167"/>
    </row>
    <row r="12" spans="1:6" x14ac:dyDescent="0.65">
      <c r="A12" s="13">
        <v>9</v>
      </c>
      <c r="B12" s="14" t="s">
        <v>60</v>
      </c>
      <c r="C12" s="13">
        <v>8</v>
      </c>
      <c r="D12" s="13" t="s">
        <v>58</v>
      </c>
      <c r="E12" s="13">
        <f t="shared" si="0"/>
        <v>8</v>
      </c>
      <c r="F12" s="15" t="s">
        <v>62</v>
      </c>
    </row>
    <row r="13" spans="1:6" x14ac:dyDescent="0.65">
      <c r="A13" s="15">
        <v>10</v>
      </c>
      <c r="B13" s="26" t="s">
        <v>63</v>
      </c>
      <c r="C13" s="15">
        <v>5</v>
      </c>
      <c r="D13" s="15" t="s">
        <v>58</v>
      </c>
      <c r="E13" s="15">
        <f t="shared" si="0"/>
        <v>5</v>
      </c>
      <c r="F13" s="165" t="s">
        <v>66</v>
      </c>
    </row>
    <row r="14" spans="1:6" x14ac:dyDescent="0.65">
      <c r="A14" s="18">
        <v>11</v>
      </c>
      <c r="B14" s="27" t="s">
        <v>64</v>
      </c>
      <c r="C14" s="18" t="s">
        <v>58</v>
      </c>
      <c r="D14" s="18">
        <v>3</v>
      </c>
      <c r="E14" s="18">
        <f>SUM(D14)</f>
        <v>3</v>
      </c>
      <c r="F14" s="166"/>
    </row>
    <row r="15" spans="1:6" x14ac:dyDescent="0.65">
      <c r="A15" s="21">
        <v>12</v>
      </c>
      <c r="B15" s="28" t="s">
        <v>65</v>
      </c>
      <c r="C15" s="21" t="s">
        <v>58</v>
      </c>
      <c r="D15" s="21">
        <v>2</v>
      </c>
      <c r="E15" s="21">
        <f>SUM(D15)</f>
        <v>2</v>
      </c>
      <c r="F15" s="167"/>
    </row>
    <row r="16" spans="1:6" x14ac:dyDescent="0.65">
      <c r="A16" s="13">
        <v>13</v>
      </c>
      <c r="B16" s="14" t="s">
        <v>67</v>
      </c>
      <c r="C16" s="13">
        <v>7</v>
      </c>
      <c r="D16" s="13" t="s">
        <v>58</v>
      </c>
      <c r="E16" s="13">
        <f>SUM(C16:D16)</f>
        <v>7</v>
      </c>
      <c r="F16" s="165" t="s">
        <v>70</v>
      </c>
    </row>
    <row r="17" spans="1:6" x14ac:dyDescent="0.65">
      <c r="A17" s="16">
        <v>14</v>
      </c>
      <c r="B17" s="17" t="s">
        <v>68</v>
      </c>
      <c r="C17" s="16" t="s">
        <v>58</v>
      </c>
      <c r="D17" s="16">
        <v>2</v>
      </c>
      <c r="E17" s="16">
        <f>SUM(D17)</f>
        <v>2</v>
      </c>
      <c r="F17" s="166"/>
    </row>
    <row r="18" spans="1:6" x14ac:dyDescent="0.65">
      <c r="A18" s="19">
        <v>15</v>
      </c>
      <c r="B18" s="20" t="s">
        <v>69</v>
      </c>
      <c r="C18" s="19" t="s">
        <v>58</v>
      </c>
      <c r="D18" s="19">
        <v>1</v>
      </c>
      <c r="E18" s="19">
        <f>SUM(D18)</f>
        <v>1</v>
      </c>
      <c r="F18" s="167"/>
    </row>
    <row r="19" spans="1:6" x14ac:dyDescent="0.65">
      <c r="A19" s="24">
        <v>16</v>
      </c>
      <c r="B19" s="25" t="s">
        <v>71</v>
      </c>
      <c r="C19" s="24">
        <v>10</v>
      </c>
      <c r="D19" s="24" t="s">
        <v>58</v>
      </c>
      <c r="E19" s="24">
        <f>SUM(C19:D19)</f>
        <v>10</v>
      </c>
      <c r="F19" s="24" t="s">
        <v>72</v>
      </c>
    </row>
    <row r="20" spans="1:6" x14ac:dyDescent="0.65">
      <c r="A20" s="13">
        <v>17</v>
      </c>
      <c r="B20" s="14" t="s">
        <v>71</v>
      </c>
      <c r="C20" s="13">
        <v>2</v>
      </c>
      <c r="D20" s="13" t="s">
        <v>58</v>
      </c>
      <c r="E20" s="13">
        <f>SUM(C20:D20)</f>
        <v>2</v>
      </c>
      <c r="F20" s="165" t="s">
        <v>74</v>
      </c>
    </row>
    <row r="21" spans="1:6" x14ac:dyDescent="0.65">
      <c r="A21" s="19">
        <v>18</v>
      </c>
      <c r="B21" s="20" t="s">
        <v>73</v>
      </c>
      <c r="C21" s="19">
        <v>8</v>
      </c>
      <c r="D21" s="19" t="s">
        <v>58</v>
      </c>
      <c r="E21" s="19">
        <f>SUM(C21:D21)</f>
        <v>8</v>
      </c>
      <c r="F21" s="167"/>
    </row>
    <row r="22" spans="1:6" x14ac:dyDescent="0.65">
      <c r="A22" s="24">
        <v>19</v>
      </c>
      <c r="B22" s="25" t="s">
        <v>75</v>
      </c>
      <c r="C22" s="24">
        <v>10</v>
      </c>
      <c r="D22" s="24" t="s">
        <v>58</v>
      </c>
      <c r="E22" s="24">
        <f>SUM(C22:D22)</f>
        <v>10</v>
      </c>
      <c r="F22" s="24" t="s">
        <v>76</v>
      </c>
    </row>
    <row r="23" spans="1:6" x14ac:dyDescent="0.65">
      <c r="A23" s="13">
        <v>20</v>
      </c>
      <c r="B23" s="14" t="s">
        <v>77</v>
      </c>
      <c r="C23" s="13">
        <v>2</v>
      </c>
      <c r="D23" s="13" t="s">
        <v>58</v>
      </c>
      <c r="E23" s="13">
        <f>SUM(C23:D23)</f>
        <v>2</v>
      </c>
      <c r="F23" s="165" t="s">
        <v>81</v>
      </c>
    </row>
    <row r="24" spans="1:6" x14ac:dyDescent="0.65">
      <c r="A24" s="16">
        <v>21</v>
      </c>
      <c r="B24" s="17" t="s">
        <v>79</v>
      </c>
      <c r="C24" s="16">
        <v>4</v>
      </c>
      <c r="D24" s="16" t="s">
        <v>58</v>
      </c>
      <c r="E24" s="16">
        <f t="shared" ref="E24" si="1">SUM(C24:D24)</f>
        <v>4</v>
      </c>
      <c r="F24" s="166"/>
    </row>
    <row r="25" spans="1:6" x14ac:dyDescent="0.65">
      <c r="A25" s="19">
        <v>22</v>
      </c>
      <c r="B25" s="20" t="s">
        <v>55</v>
      </c>
      <c r="C25" s="19" t="s">
        <v>58</v>
      </c>
      <c r="D25" s="19">
        <v>1</v>
      </c>
      <c r="E25" s="19">
        <v>1</v>
      </c>
      <c r="F25" s="167"/>
    </row>
    <row r="26" spans="1:6" x14ac:dyDescent="0.65">
      <c r="B26" s="29" t="s">
        <v>94</v>
      </c>
      <c r="C26" s="36">
        <f>SUM(C4:C25)</f>
        <v>121</v>
      </c>
      <c r="D26" s="36">
        <f>SUM(D6:D25)</f>
        <v>11</v>
      </c>
      <c r="E26" s="36">
        <f>SUM(E4:E25)</f>
        <v>132</v>
      </c>
    </row>
    <row r="27" spans="1:6" x14ac:dyDescent="0.65">
      <c r="B27" s="29"/>
      <c r="C27" s="11"/>
      <c r="D27" s="11"/>
      <c r="E27" s="11"/>
    </row>
    <row r="28" spans="1:6" x14ac:dyDescent="0.65">
      <c r="B28" s="174" t="s">
        <v>101</v>
      </c>
      <c r="C28" s="174"/>
      <c r="D28" s="174"/>
      <c r="E28" s="174"/>
      <c r="F28" s="174"/>
    </row>
    <row r="30" spans="1:6" x14ac:dyDescent="0.65">
      <c r="B30" s="23" t="s">
        <v>98</v>
      </c>
      <c r="C30" s="23" t="s">
        <v>96</v>
      </c>
      <c r="D30" s="23" t="s">
        <v>3</v>
      </c>
      <c r="E30" s="23" t="s">
        <v>4</v>
      </c>
      <c r="F30" s="23" t="s">
        <v>5</v>
      </c>
    </row>
    <row r="31" spans="1:6" x14ac:dyDescent="0.65">
      <c r="B31" s="25" t="s">
        <v>97</v>
      </c>
      <c r="C31" s="33">
        <v>9</v>
      </c>
      <c r="D31" s="34">
        <v>5000</v>
      </c>
      <c r="E31" s="33">
        <v>1</v>
      </c>
      <c r="F31" s="34">
        <f>SUM(C31*D31*E31)</f>
        <v>45000</v>
      </c>
    </row>
    <row r="32" spans="1:6" x14ac:dyDescent="0.65">
      <c r="B32" s="25" t="s">
        <v>102</v>
      </c>
      <c r="C32" s="33">
        <v>1</v>
      </c>
      <c r="D32" s="34">
        <v>5000</v>
      </c>
      <c r="E32" s="33">
        <v>1</v>
      </c>
      <c r="F32" s="34">
        <f>SUM(C32*D32*E32)</f>
        <v>5000</v>
      </c>
    </row>
    <row r="33" spans="2:6" x14ac:dyDescent="0.65">
      <c r="B33" s="25" t="s">
        <v>104</v>
      </c>
      <c r="C33" s="33">
        <v>9</v>
      </c>
      <c r="D33" s="34">
        <v>3500</v>
      </c>
      <c r="E33" s="33">
        <v>10</v>
      </c>
      <c r="F33" s="34">
        <f t="shared" ref="F33:F36" si="2">SUM(C33*D33*E33)</f>
        <v>315000</v>
      </c>
    </row>
    <row r="34" spans="2:6" x14ac:dyDescent="0.65">
      <c r="B34" s="25" t="s">
        <v>103</v>
      </c>
      <c r="C34" s="33">
        <v>1</v>
      </c>
      <c r="D34" s="34">
        <v>3500</v>
      </c>
      <c r="E34" s="33">
        <v>4</v>
      </c>
      <c r="F34" s="34">
        <f t="shared" si="2"/>
        <v>14000</v>
      </c>
    </row>
    <row r="35" spans="2:6" x14ac:dyDescent="0.65">
      <c r="B35" s="25" t="s">
        <v>105</v>
      </c>
      <c r="C35" s="33">
        <v>10</v>
      </c>
      <c r="D35" s="34">
        <v>5000</v>
      </c>
      <c r="E35" s="33">
        <v>1</v>
      </c>
      <c r="F35" s="34">
        <f t="shared" si="2"/>
        <v>50000</v>
      </c>
    </row>
    <row r="36" spans="2:6" x14ac:dyDescent="0.65">
      <c r="B36" s="25" t="s">
        <v>110</v>
      </c>
      <c r="C36" s="33">
        <v>10</v>
      </c>
      <c r="D36" s="34">
        <v>5336</v>
      </c>
      <c r="E36" s="33">
        <v>1</v>
      </c>
      <c r="F36" s="34">
        <f t="shared" si="2"/>
        <v>53360</v>
      </c>
    </row>
    <row r="37" spans="2:6" x14ac:dyDescent="0.65">
      <c r="B37" s="171" t="s">
        <v>99</v>
      </c>
      <c r="C37" s="172"/>
      <c r="D37" s="172"/>
      <c r="E37" s="173"/>
      <c r="F37" s="35">
        <f>SUM(F31:F36)</f>
        <v>482360</v>
      </c>
    </row>
    <row r="38" spans="2:6" x14ac:dyDescent="0.65">
      <c r="C38" s="32"/>
      <c r="D38" s="31"/>
      <c r="E38" s="32"/>
      <c r="F38" s="31"/>
    </row>
    <row r="39" spans="2:6" x14ac:dyDescent="0.65">
      <c r="C39" s="32"/>
      <c r="D39" s="31"/>
      <c r="E39" s="32"/>
      <c r="F39" s="31"/>
    </row>
    <row r="40" spans="2:6" x14ac:dyDescent="0.65">
      <c r="C40" s="32"/>
      <c r="D40" s="31"/>
      <c r="E40" s="32"/>
      <c r="F40" s="31"/>
    </row>
    <row r="41" spans="2:6" x14ac:dyDescent="0.65">
      <c r="C41" s="32"/>
      <c r="D41" s="31"/>
      <c r="E41" s="32"/>
      <c r="F41" s="31"/>
    </row>
    <row r="42" spans="2:6" x14ac:dyDescent="0.65">
      <c r="C42" s="32"/>
      <c r="D42" s="31"/>
      <c r="E42" s="32"/>
      <c r="F42" s="31"/>
    </row>
    <row r="43" spans="2:6" x14ac:dyDescent="0.65">
      <c r="C43" s="32"/>
      <c r="D43" s="31"/>
      <c r="E43" s="32"/>
      <c r="F43" s="31"/>
    </row>
    <row r="44" spans="2:6" x14ac:dyDescent="0.65">
      <c r="C44" s="32"/>
      <c r="D44" s="31"/>
      <c r="E44" s="32"/>
      <c r="F44" s="31"/>
    </row>
    <row r="45" spans="2:6" x14ac:dyDescent="0.65">
      <c r="C45" s="32"/>
      <c r="D45" s="31"/>
      <c r="E45" s="32"/>
      <c r="F45" s="31"/>
    </row>
    <row r="46" spans="2:6" x14ac:dyDescent="0.65">
      <c r="C46" s="31"/>
      <c r="D46" s="31"/>
      <c r="E46" s="31"/>
      <c r="F46" s="31"/>
    </row>
  </sheetData>
  <mergeCells count="13">
    <mergeCell ref="F4:F6"/>
    <mergeCell ref="B28:F28"/>
    <mergeCell ref="B37:E37"/>
    <mergeCell ref="A2:A3"/>
    <mergeCell ref="B2:B3"/>
    <mergeCell ref="C2:D2"/>
    <mergeCell ref="E2:E3"/>
    <mergeCell ref="F2:F3"/>
    <mergeCell ref="F23:F25"/>
    <mergeCell ref="F9:F11"/>
    <mergeCell ref="F13:F15"/>
    <mergeCell ref="F16:F18"/>
    <mergeCell ref="F20:F21"/>
  </mergeCells>
  <pageMargins left="0.7" right="0.7" top="0.5" bottom="0.2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มหกรรม ครั้งที่ 50 (12 วัน)</vt:lpstr>
      <vt:lpstr>ข้อมูลรถตู้ 12 คัน</vt:lpstr>
      <vt:lpstr>ข้อมูลรถตู้ 10 คัน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Windows User</cp:lastModifiedBy>
  <cp:lastPrinted>2024-12-16T01:46:13Z</cp:lastPrinted>
  <dcterms:created xsi:type="dcterms:W3CDTF">2014-11-20T06:03:04Z</dcterms:created>
  <dcterms:modified xsi:type="dcterms:W3CDTF">2024-12-18T09:54:22Z</dcterms:modified>
</cp:coreProperties>
</file>